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'Лист1'!$A$1:$S$45</definedName>
    <definedName name="_xlnm.Print_Area" localSheetId="1">'Лист2'!$A$1:$S$42</definedName>
  </definedNames>
  <calcPr fullCalcOnLoad="1"/>
</workbook>
</file>

<file path=xl/sharedStrings.xml><?xml version="1.0" encoding="utf-8"?>
<sst xmlns="http://schemas.openxmlformats.org/spreadsheetml/2006/main" count="105" uniqueCount="66">
  <si>
    <t>Фамилия И.О.</t>
  </si>
  <si>
    <t>Приём</t>
  </si>
  <si>
    <t>Очков</t>
  </si>
  <si>
    <t>Передача букв</t>
  </si>
  <si>
    <t>букв</t>
  </si>
  <si>
    <t>цифр</t>
  </si>
  <si>
    <t>очков</t>
  </si>
  <si>
    <t>Передача цифр</t>
  </si>
  <si>
    <t>Всего</t>
  </si>
  <si>
    <t>за пер.</t>
  </si>
  <si>
    <t>скор.</t>
  </si>
  <si>
    <t>кач-во</t>
  </si>
  <si>
    <t>за пр.</t>
  </si>
  <si>
    <t>Главный судья</t>
  </si>
  <si>
    <t>Дом творчества Калининского района г. Уфы</t>
  </si>
  <si>
    <t>Раз-</t>
  </si>
  <si>
    <t>ряд</t>
  </si>
  <si>
    <t>Груп-</t>
  </si>
  <si>
    <t>па</t>
  </si>
  <si>
    <t>№</t>
  </si>
  <si>
    <t>п/п</t>
  </si>
  <si>
    <t>Главный секретарь</t>
  </si>
  <si>
    <t>М</t>
  </si>
  <si>
    <t>Д</t>
  </si>
  <si>
    <t>Ю</t>
  </si>
  <si>
    <t>Ж</t>
  </si>
  <si>
    <t>Мес-</t>
  </si>
  <si>
    <t>то</t>
  </si>
  <si>
    <t>К/кл.</t>
  </si>
  <si>
    <t>Команда</t>
  </si>
  <si>
    <t>м.</t>
  </si>
  <si>
    <t>ТАБЛИЦА РЕЗУЛЬТАТОВ</t>
  </si>
  <si>
    <t>по скоростной радиотелеграфии</t>
  </si>
  <si>
    <t>МЮ</t>
  </si>
  <si>
    <t>МД</t>
  </si>
  <si>
    <t>Михайленко А.</t>
  </si>
  <si>
    <t>"Урал"</t>
  </si>
  <si>
    <t>Мокрополов Д.</t>
  </si>
  <si>
    <t>Шестаев Е.</t>
  </si>
  <si>
    <t>Погорелова К.</t>
  </si>
  <si>
    <t>"Юный моряк"</t>
  </si>
  <si>
    <t>Нигматуллина Э.</t>
  </si>
  <si>
    <t>Маскатов Е.</t>
  </si>
  <si>
    <t>Старков К.</t>
  </si>
  <si>
    <t>Дом детского творчества "Юлдаш" Калининского района г. Уфы</t>
  </si>
  <si>
    <t>Китабова Ю. В.</t>
  </si>
  <si>
    <t>Кувшинова А.</t>
  </si>
  <si>
    <t>"УГАТУ-1"</t>
  </si>
  <si>
    <t>Огуречникова И.</t>
  </si>
  <si>
    <t>Янушевич С.</t>
  </si>
  <si>
    <t>Баязитова А.</t>
  </si>
  <si>
    <t>Годованец А.</t>
  </si>
  <si>
    <t>"Волна"</t>
  </si>
  <si>
    <t>Кузьмин А.</t>
  </si>
  <si>
    <t>Ишмаев Р.</t>
  </si>
  <si>
    <t>Иванов А.</t>
  </si>
  <si>
    <t>Зайцев В.</t>
  </si>
  <si>
    <t>Мамонтов Д.</t>
  </si>
  <si>
    <t>"QRQ"</t>
  </si>
  <si>
    <t>"УГАТУ-2"</t>
  </si>
  <si>
    <t>Сидоров А.</t>
  </si>
  <si>
    <t>открытого первенства Калининского района г. Уфы</t>
  </si>
  <si>
    <t>20 декабря 2009 г.</t>
  </si>
  <si>
    <t>Нехорошев Г. В.</t>
  </si>
  <si>
    <t>Хоменко А.</t>
  </si>
  <si>
    <t>л/з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</si>
</sst>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;"/>
    <numFmt numFmtId="166" formatCode="General&quot;.&quot;"/>
    <numFmt numFmtId="167" formatCode="&quot;  &quot;General"/>
    <numFmt numFmtId="168" formatCode="&quot;  &quot;0.0#"/>
    <numFmt numFmtId="169" formatCode="&quot;  &quot;"/>
  </numFmts>
  <fonts count="20">
    <font>
      <sz val="10"/>
      <name val="Arial Cyr"/>
      <family val="0"/>
    </font>
    <font>
      <sz val="10"/>
      <name val="Comic Sans MS"/>
      <family val="4"/>
    </font>
    <font>
      <b/>
      <sz val="10"/>
      <name val="Comic Sans MS"/>
      <family val="4"/>
    </font>
    <font>
      <i/>
      <sz val="10"/>
      <name val="Comic Sans MS"/>
      <family val="4"/>
    </font>
    <font>
      <sz val="12"/>
      <name val="Comic Sans MS"/>
      <family val="4"/>
    </font>
    <font>
      <sz val="16"/>
      <name val="Comic Sans MS"/>
      <family val="4"/>
    </font>
    <font>
      <i/>
      <sz val="20"/>
      <name val="Comic Sans MS"/>
      <family val="4"/>
    </font>
    <font>
      <sz val="20"/>
      <name val="Comic Sans MS"/>
      <family val="4"/>
    </font>
    <font>
      <b/>
      <sz val="20"/>
      <name val="Comic Sans MS"/>
      <family val="4"/>
    </font>
    <font>
      <i/>
      <sz val="18"/>
      <name val="Comic Sans MS"/>
      <family val="4"/>
    </font>
    <font>
      <sz val="18"/>
      <name val="Comic Sans MS"/>
      <family val="4"/>
    </font>
    <font>
      <b/>
      <sz val="18"/>
      <name val="Comic Sans MS"/>
      <family val="4"/>
    </font>
    <font>
      <b/>
      <u val="single"/>
      <sz val="36"/>
      <name val="Comic Sans MS"/>
      <family val="4"/>
    </font>
    <font>
      <sz val="36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Comic Sans MS"/>
      <family val="4"/>
    </font>
    <font>
      <b/>
      <u val="single"/>
      <sz val="18"/>
      <name val="Comic Sans MS"/>
      <family val="4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166" fontId="9" fillId="0" borderId="14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66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/>
    </xf>
    <xf numFmtId="0" fontId="10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/>
    </xf>
    <xf numFmtId="0" fontId="1" fillId="2" borderId="27" xfId="0" applyFont="1" applyFill="1" applyBorder="1" applyAlignment="1">
      <alignment horizontal="center"/>
    </xf>
    <xf numFmtId="164" fontId="10" fillId="0" borderId="28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0" fontId="3" fillId="2" borderId="3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0" borderId="10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11" fillId="0" borderId="19" xfId="0" applyNumberFormat="1" applyFont="1" applyBorder="1" applyAlignment="1">
      <alignment/>
    </xf>
    <xf numFmtId="164" fontId="11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2" fillId="2" borderId="23" xfId="0" applyFont="1" applyFill="1" applyBorder="1" applyAlignment="1">
      <alignment horizontal="center"/>
    </xf>
    <xf numFmtId="165" fontId="11" fillId="0" borderId="24" xfId="0" applyNumberFormat="1" applyFont="1" applyBorder="1" applyAlignment="1">
      <alignment horizontal="center"/>
    </xf>
    <xf numFmtId="165" fontId="11" fillId="0" borderId="25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3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/>
    </xf>
    <xf numFmtId="164" fontId="2" fillId="0" borderId="35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0" fontId="10" fillId="0" borderId="9" xfId="0" applyNumberFormat="1" applyFont="1" applyBorder="1" applyAlignment="1">
      <alignment/>
    </xf>
    <xf numFmtId="164" fontId="10" fillId="0" borderId="36" xfId="0" applyNumberFormat="1" applyFont="1" applyBorder="1" applyAlignment="1">
      <alignment/>
    </xf>
    <xf numFmtId="164" fontId="9" fillId="0" borderId="37" xfId="0" applyNumberFormat="1" applyFont="1" applyBorder="1" applyAlignment="1">
      <alignment horizontal="center"/>
    </xf>
    <xf numFmtId="164" fontId="11" fillId="0" borderId="37" xfId="0" applyNumberFormat="1" applyFont="1" applyBorder="1" applyAlignment="1">
      <alignment/>
    </xf>
    <xf numFmtId="165" fontId="11" fillId="0" borderId="36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64" fontId="2" fillId="0" borderId="6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166" fontId="3" fillId="0" borderId="39" xfId="0" applyNumberFormat="1" applyFont="1" applyBorder="1" applyAlignment="1">
      <alignment horizontal="center"/>
    </xf>
    <xf numFmtId="166" fontId="3" fillId="0" borderId="40" xfId="0" applyNumberFormat="1" applyFont="1" applyBorder="1" applyAlignment="1">
      <alignment horizontal="center"/>
    </xf>
    <xf numFmtId="166" fontId="3" fillId="0" borderId="4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166" fontId="3" fillId="0" borderId="4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43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45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5" fontId="2" fillId="0" borderId="52" xfId="0" applyNumberFormat="1" applyFont="1" applyBorder="1" applyAlignment="1">
      <alignment horizontal="center"/>
    </xf>
    <xf numFmtId="165" fontId="2" fillId="0" borderId="53" xfId="0" applyNumberFormat="1" applyFont="1" applyBorder="1" applyAlignment="1">
      <alignment horizontal="center"/>
    </xf>
    <xf numFmtId="164" fontId="11" fillId="0" borderId="54" xfId="0" applyNumberFormat="1" applyFont="1" applyBorder="1" applyAlignment="1">
      <alignment horizontal="center"/>
    </xf>
    <xf numFmtId="164" fontId="11" fillId="0" borderId="3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6" fontId="3" fillId="0" borderId="14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="85" zoomScaleNormal="85" workbookViewId="0" topLeftCell="A1">
      <selection activeCell="K43" sqref="K43"/>
    </sheetView>
  </sheetViews>
  <sheetFormatPr defaultColWidth="9.00390625" defaultRowHeight="12.75"/>
  <cols>
    <col min="1" max="1" width="4.75390625" style="1" customWidth="1"/>
    <col min="2" max="2" width="19.25390625" style="1" customWidth="1"/>
    <col min="3" max="4" width="5.25390625" style="23" hidden="1" customWidth="1"/>
    <col min="5" max="6" width="6.25390625" style="1" customWidth="1"/>
    <col min="7" max="7" width="7.25390625" style="1" customWidth="1"/>
    <col min="8" max="9" width="6.25390625" style="1" customWidth="1"/>
    <col min="10" max="10" width="6.75390625" style="1" customWidth="1"/>
    <col min="11" max="12" width="6.25390625" style="1" customWidth="1"/>
    <col min="13" max="13" width="6.75390625" style="1" customWidth="1"/>
    <col min="14" max="14" width="5.25390625" style="1" customWidth="1"/>
    <col min="15" max="15" width="6.75390625" style="1" customWidth="1"/>
    <col min="16" max="16" width="7.25390625" style="1" customWidth="1"/>
    <col min="17" max="17" width="6.25390625" style="1" customWidth="1"/>
    <col min="18" max="18" width="8.00390625" style="83" customWidth="1"/>
    <col min="19" max="19" width="8.125" style="1" customWidth="1"/>
    <col min="20" max="16384" width="8.875" style="1" customWidth="1"/>
  </cols>
  <sheetData>
    <row r="1" spans="1:19" s="64" customFormat="1" ht="29.25">
      <c r="A1" s="190" t="s">
        <v>31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19" s="62" customFormat="1" ht="24">
      <c r="A2" s="191" t="s">
        <v>61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19" s="62" customFormat="1" ht="24">
      <c r="A3" s="191" t="s">
        <v>32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s="62" customFormat="1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78"/>
      <c r="S4" s="63"/>
    </row>
    <row r="5" spans="1:19" s="34" customFormat="1" ht="20.25" thickBot="1">
      <c r="A5" s="35" t="s">
        <v>44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  <c r="P5" s="35"/>
      <c r="Q5" s="35"/>
      <c r="R5" s="79"/>
      <c r="S5" s="76" t="s">
        <v>62</v>
      </c>
    </row>
    <row r="6" spans="1:19" ht="16.5">
      <c r="A6" s="32" t="s">
        <v>19</v>
      </c>
      <c r="B6" s="24" t="s">
        <v>0</v>
      </c>
      <c r="C6" s="24" t="s">
        <v>15</v>
      </c>
      <c r="D6" s="24" t="s">
        <v>17</v>
      </c>
      <c r="E6" s="195" t="s">
        <v>1</v>
      </c>
      <c r="F6" s="196"/>
      <c r="G6" s="24" t="s">
        <v>2</v>
      </c>
      <c r="H6" s="194" t="s">
        <v>3</v>
      </c>
      <c r="I6" s="194"/>
      <c r="J6" s="194"/>
      <c r="K6" s="194" t="s">
        <v>7</v>
      </c>
      <c r="L6" s="194"/>
      <c r="M6" s="194"/>
      <c r="N6" s="25" t="s">
        <v>28</v>
      </c>
      <c r="O6" s="24" t="s">
        <v>2</v>
      </c>
      <c r="P6" s="26" t="s">
        <v>8</v>
      </c>
      <c r="Q6" s="75" t="s">
        <v>26</v>
      </c>
      <c r="R6" s="192" t="s">
        <v>29</v>
      </c>
      <c r="S6" s="193"/>
    </row>
    <row r="7" spans="1:31" ht="16.5">
      <c r="A7" s="33" t="s">
        <v>20</v>
      </c>
      <c r="B7" s="87"/>
      <c r="C7" s="27" t="s">
        <v>16</v>
      </c>
      <c r="D7" s="27" t="s">
        <v>18</v>
      </c>
      <c r="E7" s="27" t="s">
        <v>4</v>
      </c>
      <c r="F7" s="27" t="s">
        <v>5</v>
      </c>
      <c r="G7" s="27" t="s">
        <v>12</v>
      </c>
      <c r="H7" s="27" t="s">
        <v>10</v>
      </c>
      <c r="I7" s="27" t="s">
        <v>11</v>
      </c>
      <c r="J7" s="27" t="s">
        <v>6</v>
      </c>
      <c r="K7" s="27" t="s">
        <v>10</v>
      </c>
      <c r="L7" s="27" t="s">
        <v>11</v>
      </c>
      <c r="M7" s="27" t="s">
        <v>6</v>
      </c>
      <c r="N7" s="214"/>
      <c r="O7" s="27" t="s">
        <v>9</v>
      </c>
      <c r="P7" s="215" t="s">
        <v>6</v>
      </c>
      <c r="Q7" s="215" t="s">
        <v>27</v>
      </c>
      <c r="R7" s="216" t="s">
        <v>6</v>
      </c>
      <c r="S7" s="43" t="s">
        <v>30</v>
      </c>
      <c r="U7" s="23" t="s">
        <v>22</v>
      </c>
      <c r="V7" s="23"/>
      <c r="W7" s="23" t="s">
        <v>24</v>
      </c>
      <c r="X7" s="23"/>
      <c r="Y7" s="23" t="s">
        <v>25</v>
      </c>
      <c r="Z7" s="23"/>
      <c r="AA7" s="23" t="s">
        <v>23</v>
      </c>
      <c r="AC7" s="23" t="s">
        <v>33</v>
      </c>
      <c r="AE7" s="23" t="s">
        <v>34</v>
      </c>
    </row>
    <row r="8" spans="1:32" ht="16.5">
      <c r="A8" s="42">
        <v>1</v>
      </c>
      <c r="B8" s="217" t="s">
        <v>48</v>
      </c>
      <c r="C8" s="28"/>
      <c r="D8" s="28"/>
      <c r="E8" s="4">
        <v>107</v>
      </c>
      <c r="F8" s="4">
        <v>117</v>
      </c>
      <c r="G8" s="4">
        <f>+E8+F8</f>
        <v>224</v>
      </c>
      <c r="H8" s="19">
        <v>92</v>
      </c>
      <c r="I8" s="28">
        <v>0.87</v>
      </c>
      <c r="J8" s="6">
        <f aca="true" t="shared" si="0" ref="J8:J31">ROUND(H8*I8*N8,1)</f>
        <v>104.1</v>
      </c>
      <c r="K8" s="19">
        <v>75</v>
      </c>
      <c r="L8" s="28">
        <v>0.92</v>
      </c>
      <c r="M8" s="6">
        <f aca="true" t="shared" si="1" ref="M8:M31">ROUND(K8*L8*N8,1)</f>
        <v>89.7</v>
      </c>
      <c r="N8" s="10">
        <v>1.3</v>
      </c>
      <c r="O8" s="6">
        <f aca="true" t="shared" si="2" ref="O8:O31">+M8+J8</f>
        <v>193.8</v>
      </c>
      <c r="P8" s="14">
        <f aca="true" t="shared" si="3" ref="P8:P31">+O8+G8</f>
        <v>417.8</v>
      </c>
      <c r="Q8" s="37">
        <f>IF(P8&gt;0,RANK(P8,P:P),)</f>
        <v>2</v>
      </c>
      <c r="R8" s="184" t="s">
        <v>47</v>
      </c>
      <c r="S8" s="185"/>
      <c r="U8" s="1">
        <f aca="true" t="shared" si="4" ref="U8:U42">IF($D8=U$7,$P8,)</f>
        <v>0</v>
      </c>
      <c r="V8" s="44">
        <f aca="true" t="shared" si="5" ref="V8:V42">IF(U8&gt;0,RANK(U8,U$1:U$65536),)</f>
        <v>0</v>
      </c>
      <c r="W8" s="1">
        <f aca="true" t="shared" si="6" ref="W8:W42">IF($D8=W$7,$P8,)</f>
        <v>0</v>
      </c>
      <c r="X8" s="44">
        <f aca="true" t="shared" si="7" ref="X8:X42">IF(W8&gt;0,RANK(W8,W$1:W$65536),)</f>
        <v>0</v>
      </c>
      <c r="Y8" s="1">
        <f aca="true" t="shared" si="8" ref="Y8:Y42">IF($D8=Y$7,$P8,)</f>
        <v>0</v>
      </c>
      <c r="Z8" s="44">
        <f aca="true" t="shared" si="9" ref="Z8:Z42">IF(Y8&gt;0,RANK(Y8,Y$1:Y$65536),)</f>
        <v>0</v>
      </c>
      <c r="AA8" s="1">
        <f aca="true" t="shared" si="10" ref="AA8:AA42">IF($D8=AA$7,$P8,)</f>
        <v>0</v>
      </c>
      <c r="AB8" s="44">
        <f aca="true" t="shared" si="11" ref="AB8:AB42">IF(AA8&gt;0,RANK(AA8,AA$1:AA$65536),)</f>
        <v>0</v>
      </c>
      <c r="AC8" s="1">
        <f aca="true" t="shared" si="12" ref="AC8:AC42">IF($D8=AC$7,$P8,)</f>
        <v>0</v>
      </c>
      <c r="AD8" s="44">
        <f aca="true" t="shared" si="13" ref="AD8:AD42">IF(AC8&gt;0,RANK(AC8,AC$1:AC$65536),)</f>
        <v>0</v>
      </c>
      <c r="AE8" s="1">
        <f aca="true" t="shared" si="14" ref="AE8:AE42">IF($D8=AE$7,$P8,)</f>
        <v>0</v>
      </c>
      <c r="AF8" s="44">
        <f aca="true" t="shared" si="15" ref="AF8:AF42">IF(AE8&gt;0,RANK(AE8,AE$1:AE$65536),)</f>
        <v>0</v>
      </c>
    </row>
    <row r="9" spans="1:32" ht="16.5">
      <c r="A9" s="220">
        <f aca="true" t="shared" si="16" ref="A9:A34">1+A8</f>
        <v>2</v>
      </c>
      <c r="B9" s="218" t="s">
        <v>46</v>
      </c>
      <c r="C9" s="29"/>
      <c r="D9" s="29"/>
      <c r="E9" s="2">
        <v>79</v>
      </c>
      <c r="F9" s="2">
        <v>106</v>
      </c>
      <c r="G9" s="2">
        <f>F9+E9</f>
        <v>185</v>
      </c>
      <c r="H9" s="20">
        <v>90</v>
      </c>
      <c r="I9" s="29">
        <v>0.83</v>
      </c>
      <c r="J9" s="7">
        <f t="shared" si="0"/>
        <v>97.1</v>
      </c>
      <c r="K9" s="20">
        <v>60</v>
      </c>
      <c r="L9" s="29">
        <v>0.88</v>
      </c>
      <c r="M9" s="7">
        <f t="shared" si="1"/>
        <v>68.6</v>
      </c>
      <c r="N9" s="11">
        <v>1.3</v>
      </c>
      <c r="O9" s="7">
        <f t="shared" si="2"/>
        <v>165.7</v>
      </c>
      <c r="P9" s="15">
        <f t="shared" si="3"/>
        <v>350.7</v>
      </c>
      <c r="Q9" s="38">
        <f aca="true" t="shared" si="17" ref="Q9:Q40">IF(P9&gt;0,RANK(P9,P$1:P$65536),)</f>
        <v>6</v>
      </c>
      <c r="R9" s="188"/>
      <c r="S9" s="189"/>
      <c r="U9" s="1">
        <f t="shared" si="4"/>
        <v>0</v>
      </c>
      <c r="V9" s="44">
        <f t="shared" si="5"/>
        <v>0</v>
      </c>
      <c r="W9" s="1">
        <f t="shared" si="6"/>
        <v>0</v>
      </c>
      <c r="X9" s="44">
        <f t="shared" si="7"/>
        <v>0</v>
      </c>
      <c r="Y9" s="1">
        <f t="shared" si="8"/>
        <v>0</v>
      </c>
      <c r="Z9" s="44">
        <f t="shared" si="9"/>
        <v>0</v>
      </c>
      <c r="AA9" s="1">
        <f t="shared" si="10"/>
        <v>0</v>
      </c>
      <c r="AB9" s="44">
        <f t="shared" si="11"/>
        <v>0</v>
      </c>
      <c r="AC9" s="1">
        <f t="shared" si="12"/>
        <v>0</v>
      </c>
      <c r="AD9" s="44">
        <f t="shared" si="13"/>
        <v>0</v>
      </c>
      <c r="AE9" s="1">
        <f t="shared" si="14"/>
        <v>0</v>
      </c>
      <c r="AF9" s="44">
        <f t="shared" si="15"/>
        <v>0</v>
      </c>
    </row>
    <row r="10" spans="1:32" ht="16.5">
      <c r="A10" s="221">
        <f t="shared" si="16"/>
        <v>3</v>
      </c>
      <c r="B10" s="219" t="s">
        <v>38</v>
      </c>
      <c r="C10" s="30"/>
      <c r="D10" s="30"/>
      <c r="E10" s="5">
        <v>70</v>
      </c>
      <c r="F10" s="5">
        <v>80</v>
      </c>
      <c r="G10" s="5">
        <f aca="true" t="shared" si="18" ref="G10:G31">+E10+F10</f>
        <v>150</v>
      </c>
      <c r="H10" s="21">
        <v>100</v>
      </c>
      <c r="I10" s="30">
        <v>0.91</v>
      </c>
      <c r="J10" s="8">
        <f t="shared" si="0"/>
        <v>118.3</v>
      </c>
      <c r="K10" s="21">
        <v>76</v>
      </c>
      <c r="L10" s="30">
        <v>0.88</v>
      </c>
      <c r="M10" s="8">
        <f t="shared" si="1"/>
        <v>86.9</v>
      </c>
      <c r="N10" s="12">
        <v>1.3</v>
      </c>
      <c r="O10" s="8">
        <f t="shared" si="2"/>
        <v>205.2</v>
      </c>
      <c r="P10" s="16">
        <f t="shared" si="3"/>
        <v>355.2</v>
      </c>
      <c r="Q10" s="39">
        <f t="shared" si="17"/>
        <v>4</v>
      </c>
      <c r="R10" s="80">
        <f>SUM(P8:P10)</f>
        <v>1123.7</v>
      </c>
      <c r="S10" s="45">
        <f>IF(R10&gt;0,RANK(R10,R:R),)</f>
        <v>1</v>
      </c>
      <c r="U10" s="1">
        <f t="shared" si="4"/>
        <v>0</v>
      </c>
      <c r="V10" s="44">
        <f t="shared" si="5"/>
        <v>0</v>
      </c>
      <c r="W10" s="1">
        <f t="shared" si="6"/>
        <v>0</v>
      </c>
      <c r="X10" s="44">
        <f t="shared" si="7"/>
        <v>0</v>
      </c>
      <c r="Y10" s="1">
        <f t="shared" si="8"/>
        <v>0</v>
      </c>
      <c r="Z10" s="44">
        <f t="shared" si="9"/>
        <v>0</v>
      </c>
      <c r="AA10" s="1">
        <f t="shared" si="10"/>
        <v>0</v>
      </c>
      <c r="AB10" s="44">
        <f t="shared" si="11"/>
        <v>0</v>
      </c>
      <c r="AC10" s="1">
        <f t="shared" si="12"/>
        <v>0</v>
      </c>
      <c r="AD10" s="44">
        <f t="shared" si="13"/>
        <v>0</v>
      </c>
      <c r="AE10" s="1">
        <f t="shared" si="14"/>
        <v>0</v>
      </c>
      <c r="AF10" s="44">
        <f t="shared" si="15"/>
        <v>0</v>
      </c>
    </row>
    <row r="11" spans="1:32" ht="16.5">
      <c r="A11" s="222">
        <f t="shared" si="16"/>
        <v>4</v>
      </c>
      <c r="B11" s="217" t="s">
        <v>39</v>
      </c>
      <c r="C11" s="28"/>
      <c r="D11" s="28"/>
      <c r="E11" s="4">
        <v>127</v>
      </c>
      <c r="F11" s="4">
        <v>117</v>
      </c>
      <c r="G11" s="4">
        <f t="shared" si="18"/>
        <v>244</v>
      </c>
      <c r="H11" s="19">
        <v>60</v>
      </c>
      <c r="I11" s="28">
        <v>0.83</v>
      </c>
      <c r="J11" s="6">
        <f t="shared" si="0"/>
        <v>64.7</v>
      </c>
      <c r="K11" s="19">
        <v>70</v>
      </c>
      <c r="L11" s="28">
        <v>0.91</v>
      </c>
      <c r="M11" s="6">
        <f t="shared" si="1"/>
        <v>82.8</v>
      </c>
      <c r="N11" s="10">
        <v>1.3</v>
      </c>
      <c r="O11" s="6">
        <f t="shared" si="2"/>
        <v>147.5</v>
      </c>
      <c r="P11" s="14">
        <f t="shared" si="3"/>
        <v>391.5</v>
      </c>
      <c r="Q11" s="37">
        <f t="shared" si="17"/>
        <v>3</v>
      </c>
      <c r="R11" s="186" t="s">
        <v>40</v>
      </c>
      <c r="S11" s="187"/>
      <c r="U11" s="1">
        <f t="shared" si="4"/>
        <v>0</v>
      </c>
      <c r="V11" s="44">
        <f t="shared" si="5"/>
        <v>0</v>
      </c>
      <c r="W11" s="1">
        <f t="shared" si="6"/>
        <v>0</v>
      </c>
      <c r="X11" s="44">
        <f t="shared" si="7"/>
        <v>0</v>
      </c>
      <c r="Y11" s="1">
        <f t="shared" si="8"/>
        <v>0</v>
      </c>
      <c r="Z11" s="44">
        <f t="shared" si="9"/>
        <v>0</v>
      </c>
      <c r="AA11" s="1">
        <f t="shared" si="10"/>
        <v>0</v>
      </c>
      <c r="AB11" s="44">
        <f t="shared" si="11"/>
        <v>0</v>
      </c>
      <c r="AC11" s="1">
        <f t="shared" si="12"/>
        <v>0</v>
      </c>
      <c r="AD11" s="44">
        <f t="shared" si="13"/>
        <v>0</v>
      </c>
      <c r="AE11" s="1">
        <f t="shared" si="14"/>
        <v>0</v>
      </c>
      <c r="AF11" s="44">
        <f t="shared" si="15"/>
        <v>0</v>
      </c>
    </row>
    <row r="12" spans="1:32" ht="16.5">
      <c r="A12" s="220">
        <f t="shared" si="16"/>
        <v>5</v>
      </c>
      <c r="B12" s="218" t="s">
        <v>50</v>
      </c>
      <c r="C12" s="29"/>
      <c r="D12" s="29"/>
      <c r="E12" s="2">
        <v>85</v>
      </c>
      <c r="F12" s="2">
        <v>78</v>
      </c>
      <c r="G12" s="2">
        <f t="shared" si="18"/>
        <v>163</v>
      </c>
      <c r="H12" s="20">
        <v>85</v>
      </c>
      <c r="I12" s="29">
        <v>0.92</v>
      </c>
      <c r="J12" s="7">
        <f t="shared" si="0"/>
        <v>101.7</v>
      </c>
      <c r="K12" s="20">
        <v>64</v>
      </c>
      <c r="L12" s="29">
        <v>0.94</v>
      </c>
      <c r="M12" s="7">
        <f t="shared" si="1"/>
        <v>78.2</v>
      </c>
      <c r="N12" s="11">
        <v>1.3</v>
      </c>
      <c r="O12" s="7">
        <f t="shared" si="2"/>
        <v>179.9</v>
      </c>
      <c r="P12" s="15">
        <f t="shared" si="3"/>
        <v>342.9</v>
      </c>
      <c r="Q12" s="38">
        <f t="shared" si="17"/>
        <v>7</v>
      </c>
      <c r="R12" s="188"/>
      <c r="S12" s="189"/>
      <c r="U12" s="1">
        <f t="shared" si="4"/>
        <v>0</v>
      </c>
      <c r="V12" s="44">
        <f t="shared" si="5"/>
        <v>0</v>
      </c>
      <c r="W12" s="1">
        <f t="shared" si="6"/>
        <v>0</v>
      </c>
      <c r="X12" s="44">
        <f t="shared" si="7"/>
        <v>0</v>
      </c>
      <c r="Y12" s="1">
        <f t="shared" si="8"/>
        <v>0</v>
      </c>
      <c r="Z12" s="44">
        <f t="shared" si="9"/>
        <v>0</v>
      </c>
      <c r="AA12" s="1">
        <f t="shared" si="10"/>
        <v>0</v>
      </c>
      <c r="AB12" s="44">
        <f t="shared" si="11"/>
        <v>0</v>
      </c>
      <c r="AC12" s="1">
        <f t="shared" si="12"/>
        <v>0</v>
      </c>
      <c r="AD12" s="44">
        <f t="shared" si="13"/>
        <v>0</v>
      </c>
      <c r="AE12" s="1">
        <f t="shared" si="14"/>
        <v>0</v>
      </c>
      <c r="AF12" s="44">
        <f t="shared" si="15"/>
        <v>0</v>
      </c>
    </row>
    <row r="13" spans="1:32" ht="16.5">
      <c r="A13" s="221">
        <f t="shared" si="16"/>
        <v>6</v>
      </c>
      <c r="B13" s="219" t="s">
        <v>41</v>
      </c>
      <c r="C13" s="30"/>
      <c r="D13" s="30"/>
      <c r="E13" s="5">
        <v>67</v>
      </c>
      <c r="F13" s="5">
        <v>78</v>
      </c>
      <c r="G13" s="5">
        <f t="shared" si="18"/>
        <v>145</v>
      </c>
      <c r="H13" s="21">
        <v>49</v>
      </c>
      <c r="I13" s="30">
        <v>0.84</v>
      </c>
      <c r="J13" s="8">
        <f t="shared" si="0"/>
        <v>53.5</v>
      </c>
      <c r="K13" s="21">
        <v>60</v>
      </c>
      <c r="L13" s="30">
        <v>0.92</v>
      </c>
      <c r="M13" s="8">
        <f t="shared" si="1"/>
        <v>71.8</v>
      </c>
      <c r="N13" s="12">
        <v>1.3</v>
      </c>
      <c r="O13" s="8">
        <f t="shared" si="2"/>
        <v>125.3</v>
      </c>
      <c r="P13" s="16">
        <f t="shared" si="3"/>
        <v>270.3</v>
      </c>
      <c r="Q13" s="39">
        <f t="shared" si="17"/>
        <v>10</v>
      </c>
      <c r="R13" s="80">
        <f>SUM(P11:P13)</f>
        <v>1004.7</v>
      </c>
      <c r="S13" s="45">
        <f>IF(R13&gt;0,RANK(R13,R:R),)</f>
        <v>3</v>
      </c>
      <c r="U13" s="1">
        <f t="shared" si="4"/>
        <v>0</v>
      </c>
      <c r="V13" s="44">
        <f t="shared" si="5"/>
        <v>0</v>
      </c>
      <c r="W13" s="1">
        <f t="shared" si="6"/>
        <v>0</v>
      </c>
      <c r="X13" s="44">
        <f t="shared" si="7"/>
        <v>0</v>
      </c>
      <c r="Y13" s="1">
        <f t="shared" si="8"/>
        <v>0</v>
      </c>
      <c r="Z13" s="44">
        <f t="shared" si="9"/>
        <v>0</v>
      </c>
      <c r="AA13" s="1">
        <f t="shared" si="10"/>
        <v>0</v>
      </c>
      <c r="AB13" s="44">
        <f t="shared" si="11"/>
        <v>0</v>
      </c>
      <c r="AC13" s="1">
        <f t="shared" si="12"/>
        <v>0</v>
      </c>
      <c r="AD13" s="44">
        <f t="shared" si="13"/>
        <v>0</v>
      </c>
      <c r="AE13" s="1">
        <f t="shared" si="14"/>
        <v>0</v>
      </c>
      <c r="AF13" s="44">
        <f t="shared" si="15"/>
        <v>0</v>
      </c>
    </row>
    <row r="14" spans="1:32" ht="16.5">
      <c r="A14" s="222">
        <f t="shared" si="16"/>
        <v>7</v>
      </c>
      <c r="B14" s="217" t="s">
        <v>51</v>
      </c>
      <c r="C14" s="28"/>
      <c r="D14" s="28"/>
      <c r="E14" s="4">
        <v>59</v>
      </c>
      <c r="F14" s="4">
        <v>66</v>
      </c>
      <c r="G14" s="4">
        <f t="shared" si="18"/>
        <v>125</v>
      </c>
      <c r="H14" s="19">
        <v>77</v>
      </c>
      <c r="I14" s="28">
        <v>0.88</v>
      </c>
      <c r="J14" s="6">
        <f t="shared" si="0"/>
        <v>88.1</v>
      </c>
      <c r="K14" s="19">
        <v>57</v>
      </c>
      <c r="L14" s="28">
        <v>0.93</v>
      </c>
      <c r="M14" s="6">
        <f t="shared" si="1"/>
        <v>68.9</v>
      </c>
      <c r="N14" s="10">
        <v>1.3</v>
      </c>
      <c r="O14" s="6">
        <f t="shared" si="2"/>
        <v>157</v>
      </c>
      <c r="P14" s="14">
        <f t="shared" si="3"/>
        <v>282</v>
      </c>
      <c r="Q14" s="37">
        <f t="shared" si="17"/>
        <v>9</v>
      </c>
      <c r="R14" s="186" t="s">
        <v>52</v>
      </c>
      <c r="S14" s="187"/>
      <c r="U14" s="1">
        <f t="shared" si="4"/>
        <v>0</v>
      </c>
      <c r="V14" s="44">
        <f t="shared" si="5"/>
        <v>0</v>
      </c>
      <c r="W14" s="1">
        <f t="shared" si="6"/>
        <v>0</v>
      </c>
      <c r="X14" s="44">
        <f t="shared" si="7"/>
        <v>0</v>
      </c>
      <c r="Y14" s="1">
        <f t="shared" si="8"/>
        <v>0</v>
      </c>
      <c r="Z14" s="44">
        <f t="shared" si="9"/>
        <v>0</v>
      </c>
      <c r="AA14" s="1">
        <f t="shared" si="10"/>
        <v>0</v>
      </c>
      <c r="AB14" s="44">
        <f t="shared" si="11"/>
        <v>0</v>
      </c>
      <c r="AC14" s="1">
        <f t="shared" si="12"/>
        <v>0</v>
      </c>
      <c r="AD14" s="44">
        <f t="shared" si="13"/>
        <v>0</v>
      </c>
      <c r="AE14" s="1">
        <f t="shared" si="14"/>
        <v>0</v>
      </c>
      <c r="AF14" s="44">
        <f t="shared" si="15"/>
        <v>0</v>
      </c>
    </row>
    <row r="15" spans="1:32" ht="16.5">
      <c r="A15" s="220">
        <f>1+A14</f>
        <v>8</v>
      </c>
      <c r="B15" s="218" t="s">
        <v>43</v>
      </c>
      <c r="C15" s="29"/>
      <c r="D15" s="29"/>
      <c r="E15" s="2">
        <v>49</v>
      </c>
      <c r="F15" s="2">
        <v>59</v>
      </c>
      <c r="G15" s="2">
        <f t="shared" si="18"/>
        <v>108</v>
      </c>
      <c r="H15" s="20">
        <v>49</v>
      </c>
      <c r="I15" s="29">
        <v>0.83</v>
      </c>
      <c r="J15" s="7">
        <f t="shared" si="0"/>
        <v>52.9</v>
      </c>
      <c r="K15" s="20">
        <v>43</v>
      </c>
      <c r="L15" s="29">
        <v>0.84</v>
      </c>
      <c r="M15" s="7">
        <f t="shared" si="1"/>
        <v>47</v>
      </c>
      <c r="N15" s="11">
        <v>1.3</v>
      </c>
      <c r="O15" s="7">
        <f t="shared" si="2"/>
        <v>99.9</v>
      </c>
      <c r="P15" s="15">
        <f t="shared" si="3"/>
        <v>207.9</v>
      </c>
      <c r="Q15" s="38">
        <f t="shared" si="17"/>
        <v>13</v>
      </c>
      <c r="R15" s="188"/>
      <c r="S15" s="189"/>
      <c r="U15" s="1">
        <f t="shared" si="4"/>
        <v>0</v>
      </c>
      <c r="V15" s="44">
        <f t="shared" si="5"/>
        <v>0</v>
      </c>
      <c r="W15" s="1">
        <f t="shared" si="6"/>
        <v>0</v>
      </c>
      <c r="X15" s="44">
        <f t="shared" si="7"/>
        <v>0</v>
      </c>
      <c r="Y15" s="1">
        <f t="shared" si="8"/>
        <v>0</v>
      </c>
      <c r="Z15" s="44">
        <f t="shared" si="9"/>
        <v>0</v>
      </c>
      <c r="AA15" s="1">
        <f t="shared" si="10"/>
        <v>0</v>
      </c>
      <c r="AB15" s="44">
        <f t="shared" si="11"/>
        <v>0</v>
      </c>
      <c r="AC15" s="1">
        <f t="shared" si="12"/>
        <v>0</v>
      </c>
      <c r="AD15" s="44">
        <f t="shared" si="13"/>
        <v>0</v>
      </c>
      <c r="AE15" s="1">
        <f t="shared" si="14"/>
        <v>0</v>
      </c>
      <c r="AF15" s="44">
        <f t="shared" si="15"/>
        <v>0</v>
      </c>
    </row>
    <row r="16" spans="1:32" ht="16.5">
      <c r="A16" s="221">
        <f>1+A15</f>
        <v>9</v>
      </c>
      <c r="B16" s="219" t="s">
        <v>42</v>
      </c>
      <c r="C16" s="30"/>
      <c r="D16" s="30"/>
      <c r="E16" s="5">
        <v>75</v>
      </c>
      <c r="F16" s="5">
        <v>78</v>
      </c>
      <c r="G16" s="5">
        <f>+E16+F16</f>
        <v>153</v>
      </c>
      <c r="H16" s="21">
        <v>76</v>
      </c>
      <c r="I16" s="30">
        <v>0.83</v>
      </c>
      <c r="J16" s="8">
        <f>ROUND(H16*I16*N16,1)</f>
        <v>82</v>
      </c>
      <c r="K16" s="21">
        <v>65</v>
      </c>
      <c r="L16" s="30">
        <v>0.83</v>
      </c>
      <c r="M16" s="8">
        <f>ROUND(K16*L16*N16,1)</f>
        <v>70.1</v>
      </c>
      <c r="N16" s="12">
        <v>1.3</v>
      </c>
      <c r="O16" s="8">
        <f>+M16+J16</f>
        <v>152.1</v>
      </c>
      <c r="P16" s="16">
        <f>+O16+G16</f>
        <v>305.1</v>
      </c>
      <c r="Q16" s="39">
        <f t="shared" si="17"/>
        <v>8</v>
      </c>
      <c r="R16" s="80">
        <f>SUM(P14:P16)</f>
        <v>795</v>
      </c>
      <c r="S16" s="45">
        <f>IF(R16&gt;0,RANK(R16,R:R),)</f>
        <v>4</v>
      </c>
      <c r="U16" s="1">
        <f t="shared" si="4"/>
        <v>0</v>
      </c>
      <c r="V16" s="44">
        <f t="shared" si="5"/>
        <v>0</v>
      </c>
      <c r="W16" s="1">
        <f t="shared" si="6"/>
        <v>0</v>
      </c>
      <c r="X16" s="44">
        <f t="shared" si="7"/>
        <v>0</v>
      </c>
      <c r="Y16" s="1">
        <f t="shared" si="8"/>
        <v>0</v>
      </c>
      <c r="Z16" s="44">
        <f t="shared" si="9"/>
        <v>0</v>
      </c>
      <c r="AA16" s="1">
        <f t="shared" si="10"/>
        <v>0</v>
      </c>
      <c r="AB16" s="44">
        <f t="shared" si="11"/>
        <v>0</v>
      </c>
      <c r="AC16" s="1">
        <f t="shared" si="12"/>
        <v>0</v>
      </c>
      <c r="AD16" s="44">
        <f t="shared" si="13"/>
        <v>0</v>
      </c>
      <c r="AE16" s="1">
        <f t="shared" si="14"/>
        <v>0</v>
      </c>
      <c r="AF16" s="44">
        <f t="shared" si="15"/>
        <v>0</v>
      </c>
    </row>
    <row r="17" spans="1:32" ht="16.5">
      <c r="A17" s="222">
        <f t="shared" si="16"/>
        <v>10</v>
      </c>
      <c r="B17" s="217" t="s">
        <v>55</v>
      </c>
      <c r="C17" s="28"/>
      <c r="D17" s="28"/>
      <c r="E17" s="4">
        <v>125</v>
      </c>
      <c r="F17" s="4">
        <v>136</v>
      </c>
      <c r="G17" s="4">
        <f t="shared" si="18"/>
        <v>261</v>
      </c>
      <c r="H17" s="19">
        <v>145</v>
      </c>
      <c r="I17" s="28">
        <v>0.9</v>
      </c>
      <c r="J17" s="6">
        <f t="shared" si="0"/>
        <v>130.5</v>
      </c>
      <c r="K17" s="19">
        <v>110</v>
      </c>
      <c r="L17" s="28">
        <v>0.82</v>
      </c>
      <c r="M17" s="6">
        <f t="shared" si="1"/>
        <v>90.2</v>
      </c>
      <c r="N17" s="10">
        <v>1</v>
      </c>
      <c r="O17" s="6">
        <f t="shared" si="2"/>
        <v>220.7</v>
      </c>
      <c r="P17" s="14">
        <f t="shared" si="3"/>
        <v>481.7</v>
      </c>
      <c r="Q17" s="37">
        <f t="shared" si="17"/>
        <v>1</v>
      </c>
      <c r="R17" s="186" t="s">
        <v>36</v>
      </c>
      <c r="S17" s="187"/>
      <c r="U17" s="1">
        <f t="shared" si="4"/>
        <v>0</v>
      </c>
      <c r="V17" s="44">
        <f t="shared" si="5"/>
        <v>0</v>
      </c>
      <c r="W17" s="1">
        <f t="shared" si="6"/>
        <v>0</v>
      </c>
      <c r="X17" s="44">
        <f t="shared" si="7"/>
        <v>0</v>
      </c>
      <c r="Y17" s="1">
        <f t="shared" si="8"/>
        <v>0</v>
      </c>
      <c r="Z17" s="44">
        <f t="shared" si="9"/>
        <v>0</v>
      </c>
      <c r="AA17" s="1">
        <f t="shared" si="10"/>
        <v>0</v>
      </c>
      <c r="AB17" s="44">
        <f t="shared" si="11"/>
        <v>0</v>
      </c>
      <c r="AC17" s="1">
        <f t="shared" si="12"/>
        <v>0</v>
      </c>
      <c r="AD17" s="44">
        <f t="shared" si="13"/>
        <v>0</v>
      </c>
      <c r="AE17" s="1">
        <f t="shared" si="14"/>
        <v>0</v>
      </c>
      <c r="AF17" s="44">
        <f t="shared" si="15"/>
        <v>0</v>
      </c>
    </row>
    <row r="18" spans="1:32" ht="16.5">
      <c r="A18" s="220">
        <f t="shared" si="16"/>
        <v>11</v>
      </c>
      <c r="B18" s="218" t="s">
        <v>54</v>
      </c>
      <c r="C18" s="29"/>
      <c r="D18" s="29"/>
      <c r="E18" s="2">
        <v>90</v>
      </c>
      <c r="F18" s="2">
        <v>109</v>
      </c>
      <c r="G18" s="2">
        <f>+E18+F18</f>
        <v>199</v>
      </c>
      <c r="H18" s="20">
        <v>64</v>
      </c>
      <c r="I18" s="29">
        <v>1</v>
      </c>
      <c r="J18" s="7">
        <f t="shared" si="0"/>
        <v>64</v>
      </c>
      <c r="K18" s="20">
        <v>95</v>
      </c>
      <c r="L18" s="29">
        <v>0.94</v>
      </c>
      <c r="M18" s="7">
        <f t="shared" si="1"/>
        <v>89.3</v>
      </c>
      <c r="N18" s="11">
        <v>1</v>
      </c>
      <c r="O18" s="7">
        <f t="shared" si="2"/>
        <v>153.3</v>
      </c>
      <c r="P18" s="15">
        <f t="shared" si="3"/>
        <v>352.3</v>
      </c>
      <c r="Q18" s="38">
        <f t="shared" si="17"/>
        <v>5</v>
      </c>
      <c r="R18" s="188"/>
      <c r="S18" s="189"/>
      <c r="U18" s="1">
        <f t="shared" si="4"/>
        <v>0</v>
      </c>
      <c r="V18" s="44">
        <f t="shared" si="5"/>
        <v>0</v>
      </c>
      <c r="W18" s="1">
        <f t="shared" si="6"/>
        <v>0</v>
      </c>
      <c r="X18" s="44">
        <f t="shared" si="7"/>
        <v>0</v>
      </c>
      <c r="Y18" s="1">
        <f t="shared" si="8"/>
        <v>0</v>
      </c>
      <c r="Z18" s="44">
        <f t="shared" si="9"/>
        <v>0</v>
      </c>
      <c r="AA18" s="1">
        <f t="shared" si="10"/>
        <v>0</v>
      </c>
      <c r="AB18" s="44">
        <f t="shared" si="11"/>
        <v>0</v>
      </c>
      <c r="AC18" s="1">
        <f t="shared" si="12"/>
        <v>0</v>
      </c>
      <c r="AD18" s="44">
        <f t="shared" si="13"/>
        <v>0</v>
      </c>
      <c r="AE18" s="1">
        <f t="shared" si="14"/>
        <v>0</v>
      </c>
      <c r="AF18" s="44">
        <f t="shared" si="15"/>
        <v>0</v>
      </c>
    </row>
    <row r="19" spans="1:32" ht="16.5">
      <c r="A19" s="221">
        <f t="shared" si="16"/>
        <v>12</v>
      </c>
      <c r="B19" s="219" t="s">
        <v>35</v>
      </c>
      <c r="C19" s="30"/>
      <c r="D19" s="30"/>
      <c r="E19" s="5">
        <v>45</v>
      </c>
      <c r="F19" s="5">
        <v>55</v>
      </c>
      <c r="G19" s="5">
        <f t="shared" si="18"/>
        <v>100</v>
      </c>
      <c r="H19" s="21">
        <v>104</v>
      </c>
      <c r="I19" s="30">
        <v>0.9</v>
      </c>
      <c r="J19" s="8">
        <f t="shared" si="0"/>
        <v>93.6</v>
      </c>
      <c r="K19" s="21">
        <v>67</v>
      </c>
      <c r="L19" s="30">
        <v>0.82</v>
      </c>
      <c r="M19" s="8">
        <f t="shared" si="1"/>
        <v>54.9</v>
      </c>
      <c r="N19" s="12">
        <v>1</v>
      </c>
      <c r="O19" s="8">
        <f t="shared" si="2"/>
        <v>148.5</v>
      </c>
      <c r="P19" s="16">
        <f t="shared" si="3"/>
        <v>248.5</v>
      </c>
      <c r="Q19" s="39">
        <f t="shared" si="17"/>
        <v>11</v>
      </c>
      <c r="R19" s="80">
        <f>SUM(P17:P19)</f>
        <v>1082.5</v>
      </c>
      <c r="S19" s="45">
        <f>IF(R19&gt;0,RANK(R19,R:R),)</f>
        <v>2</v>
      </c>
      <c r="U19" s="1">
        <f t="shared" si="4"/>
        <v>0</v>
      </c>
      <c r="V19" s="44">
        <f t="shared" si="5"/>
        <v>0</v>
      </c>
      <c r="W19" s="1">
        <f t="shared" si="6"/>
        <v>0</v>
      </c>
      <c r="X19" s="44">
        <f t="shared" si="7"/>
        <v>0</v>
      </c>
      <c r="Y19" s="1">
        <f t="shared" si="8"/>
        <v>0</v>
      </c>
      <c r="Z19" s="44">
        <f t="shared" si="9"/>
        <v>0</v>
      </c>
      <c r="AA19" s="1">
        <f t="shared" si="10"/>
        <v>0</v>
      </c>
      <c r="AB19" s="44">
        <f t="shared" si="11"/>
        <v>0</v>
      </c>
      <c r="AC19" s="1">
        <f t="shared" si="12"/>
        <v>0</v>
      </c>
      <c r="AD19" s="44">
        <f t="shared" si="13"/>
        <v>0</v>
      </c>
      <c r="AE19" s="1">
        <f t="shared" si="14"/>
        <v>0</v>
      </c>
      <c r="AF19" s="44">
        <f t="shared" si="15"/>
        <v>0</v>
      </c>
    </row>
    <row r="20" spans="1:32" ht="16.5">
      <c r="A20" s="222">
        <f t="shared" si="16"/>
        <v>13</v>
      </c>
      <c r="B20" s="217" t="s">
        <v>57</v>
      </c>
      <c r="C20" s="28"/>
      <c r="D20" s="28"/>
      <c r="E20" s="4">
        <v>46</v>
      </c>
      <c r="F20" s="4">
        <v>50</v>
      </c>
      <c r="G20" s="4">
        <f aca="true" t="shared" si="19" ref="G20:G28">+E20+F20</f>
        <v>96</v>
      </c>
      <c r="H20" s="19">
        <v>36</v>
      </c>
      <c r="I20" s="28">
        <v>0.85</v>
      </c>
      <c r="J20" s="6">
        <f aca="true" t="shared" si="20" ref="J20:J28">ROUND(H20*I20*N20,1)</f>
        <v>30.6</v>
      </c>
      <c r="K20" s="19">
        <v>29</v>
      </c>
      <c r="L20" s="28">
        <v>0.9</v>
      </c>
      <c r="M20" s="6">
        <f aca="true" t="shared" si="21" ref="M20:M28">ROUND(K20*L20*N20,1)</f>
        <v>26.1</v>
      </c>
      <c r="N20" s="10">
        <v>1</v>
      </c>
      <c r="O20" s="6">
        <f aca="true" t="shared" si="22" ref="O20:O28">+M20+J20</f>
        <v>56.7</v>
      </c>
      <c r="P20" s="14">
        <f aca="true" t="shared" si="23" ref="P20:P28">+O20+G20</f>
        <v>152.7</v>
      </c>
      <c r="Q20" s="37">
        <f t="shared" si="17"/>
        <v>17</v>
      </c>
      <c r="R20" s="186" t="s">
        <v>58</v>
      </c>
      <c r="S20" s="187"/>
      <c r="U20" s="1">
        <f aca="true" t="shared" si="24" ref="U20:U28">IF($D20=U$7,$P20,)</f>
        <v>0</v>
      </c>
      <c r="V20" s="44">
        <f t="shared" si="5"/>
        <v>0</v>
      </c>
      <c r="W20" s="1">
        <f t="shared" si="6"/>
        <v>0</v>
      </c>
      <c r="X20" s="44">
        <f t="shared" si="7"/>
        <v>0</v>
      </c>
      <c r="Y20" s="1">
        <f t="shared" si="8"/>
        <v>0</v>
      </c>
      <c r="Z20" s="44">
        <f t="shared" si="9"/>
        <v>0</v>
      </c>
      <c r="AA20" s="1">
        <f t="shared" si="10"/>
        <v>0</v>
      </c>
      <c r="AB20" s="44">
        <f t="shared" si="11"/>
        <v>0</v>
      </c>
      <c r="AC20" s="1">
        <f t="shared" si="12"/>
        <v>0</v>
      </c>
      <c r="AD20" s="44">
        <f t="shared" si="13"/>
        <v>0</v>
      </c>
      <c r="AE20" s="1">
        <f t="shared" si="14"/>
        <v>0</v>
      </c>
      <c r="AF20" s="44">
        <f t="shared" si="15"/>
        <v>0</v>
      </c>
    </row>
    <row r="21" spans="1:32" ht="16.5">
      <c r="A21" s="220">
        <f t="shared" si="16"/>
        <v>14</v>
      </c>
      <c r="B21" s="218" t="s">
        <v>56</v>
      </c>
      <c r="C21" s="29"/>
      <c r="D21" s="29"/>
      <c r="E21" s="2">
        <v>48</v>
      </c>
      <c r="F21" s="2">
        <v>50</v>
      </c>
      <c r="G21" s="2">
        <f t="shared" si="19"/>
        <v>98</v>
      </c>
      <c r="H21" s="20">
        <v>54</v>
      </c>
      <c r="I21" s="29">
        <v>0.83</v>
      </c>
      <c r="J21" s="6">
        <f t="shared" si="20"/>
        <v>44.8</v>
      </c>
      <c r="K21" s="20">
        <v>48</v>
      </c>
      <c r="L21" s="29">
        <v>0.84</v>
      </c>
      <c r="M21" s="7">
        <f t="shared" si="21"/>
        <v>40.3</v>
      </c>
      <c r="N21" s="11">
        <v>1</v>
      </c>
      <c r="O21" s="7">
        <f t="shared" si="22"/>
        <v>85.1</v>
      </c>
      <c r="P21" s="15">
        <f t="shared" si="23"/>
        <v>183.1</v>
      </c>
      <c r="Q21" s="38">
        <f t="shared" si="17"/>
        <v>15</v>
      </c>
      <c r="R21" s="188"/>
      <c r="S21" s="189"/>
      <c r="U21" s="1">
        <f t="shared" si="24"/>
        <v>0</v>
      </c>
      <c r="V21" s="44">
        <f t="shared" si="5"/>
        <v>0</v>
      </c>
      <c r="W21" s="1">
        <f t="shared" si="6"/>
        <v>0</v>
      </c>
      <c r="X21" s="44">
        <f t="shared" si="7"/>
        <v>0</v>
      </c>
      <c r="Y21" s="1">
        <f t="shared" si="8"/>
        <v>0</v>
      </c>
      <c r="Z21" s="44">
        <f t="shared" si="9"/>
        <v>0</v>
      </c>
      <c r="AA21" s="1">
        <f t="shared" si="10"/>
        <v>0</v>
      </c>
      <c r="AB21" s="44">
        <f t="shared" si="11"/>
        <v>0</v>
      </c>
      <c r="AC21" s="1">
        <f t="shared" si="12"/>
        <v>0</v>
      </c>
      <c r="AD21" s="44">
        <f t="shared" si="13"/>
        <v>0</v>
      </c>
      <c r="AE21" s="1">
        <f t="shared" si="14"/>
        <v>0</v>
      </c>
      <c r="AF21" s="44">
        <f t="shared" si="15"/>
        <v>0</v>
      </c>
    </row>
    <row r="22" spans="1:32" ht="16.5">
      <c r="A22" s="221">
        <f t="shared" si="16"/>
        <v>15</v>
      </c>
      <c r="B22" s="219" t="s">
        <v>60</v>
      </c>
      <c r="C22" s="30"/>
      <c r="D22" s="30"/>
      <c r="E22" s="5">
        <v>37</v>
      </c>
      <c r="F22" s="5">
        <v>23</v>
      </c>
      <c r="G22" s="5">
        <f t="shared" si="19"/>
        <v>60</v>
      </c>
      <c r="H22" s="21">
        <v>47</v>
      </c>
      <c r="I22" s="30">
        <v>0.85</v>
      </c>
      <c r="J22" s="8">
        <f t="shared" si="20"/>
        <v>51.9</v>
      </c>
      <c r="K22" s="21">
        <v>29</v>
      </c>
      <c r="L22" s="30">
        <v>0.85</v>
      </c>
      <c r="M22" s="8">
        <f t="shared" si="21"/>
        <v>32</v>
      </c>
      <c r="N22" s="12">
        <v>1.3</v>
      </c>
      <c r="O22" s="8">
        <f t="shared" si="22"/>
        <v>83.9</v>
      </c>
      <c r="P22" s="16">
        <f t="shared" si="23"/>
        <v>143.9</v>
      </c>
      <c r="Q22" s="39">
        <f t="shared" si="17"/>
        <v>18</v>
      </c>
      <c r="R22" s="80">
        <f>SUM(P20:P22)</f>
        <v>479.69999999999993</v>
      </c>
      <c r="S22" s="45">
        <f>IF(R22&gt;0,RANK(R22,R:R),)</f>
        <v>5</v>
      </c>
      <c r="U22" s="1">
        <f t="shared" si="24"/>
        <v>0</v>
      </c>
      <c r="V22" s="44">
        <f t="shared" si="5"/>
        <v>0</v>
      </c>
      <c r="W22" s="1">
        <f t="shared" si="6"/>
        <v>0</v>
      </c>
      <c r="X22" s="44">
        <f t="shared" si="7"/>
        <v>0</v>
      </c>
      <c r="Y22" s="1">
        <f t="shared" si="8"/>
        <v>0</v>
      </c>
      <c r="Z22" s="44">
        <f t="shared" si="9"/>
        <v>0</v>
      </c>
      <c r="AA22" s="1">
        <f t="shared" si="10"/>
        <v>0</v>
      </c>
      <c r="AB22" s="44">
        <f t="shared" si="11"/>
        <v>0</v>
      </c>
      <c r="AC22" s="1">
        <f t="shared" si="12"/>
        <v>0</v>
      </c>
      <c r="AD22" s="44">
        <f t="shared" si="13"/>
        <v>0</v>
      </c>
      <c r="AE22" s="1">
        <f t="shared" si="14"/>
        <v>0</v>
      </c>
      <c r="AF22" s="44">
        <f t="shared" si="15"/>
        <v>0</v>
      </c>
    </row>
    <row r="23" spans="1:32" ht="16.5">
      <c r="A23" s="222">
        <f t="shared" si="16"/>
        <v>16</v>
      </c>
      <c r="B23" s="217" t="s">
        <v>37</v>
      </c>
      <c r="C23" s="28"/>
      <c r="D23" s="28"/>
      <c r="E23" s="4">
        <v>38</v>
      </c>
      <c r="F23" s="4">
        <v>50</v>
      </c>
      <c r="G23" s="4">
        <f t="shared" si="19"/>
        <v>88</v>
      </c>
      <c r="H23" s="19">
        <v>76</v>
      </c>
      <c r="I23" s="28">
        <v>0.87</v>
      </c>
      <c r="J23" s="6">
        <f t="shared" si="20"/>
        <v>86</v>
      </c>
      <c r="K23" s="19">
        <v>53</v>
      </c>
      <c r="L23" s="28">
        <v>0.87</v>
      </c>
      <c r="M23" s="6">
        <f t="shared" si="21"/>
        <v>59.9</v>
      </c>
      <c r="N23" s="10">
        <v>1.3</v>
      </c>
      <c r="O23" s="6">
        <f t="shared" si="22"/>
        <v>145.9</v>
      </c>
      <c r="P23" s="14">
        <f t="shared" si="23"/>
        <v>233.9</v>
      </c>
      <c r="Q23" s="37">
        <f t="shared" si="17"/>
        <v>12</v>
      </c>
      <c r="R23" s="186" t="s">
        <v>59</v>
      </c>
      <c r="S23" s="187"/>
      <c r="U23" s="1">
        <f t="shared" si="24"/>
        <v>0</v>
      </c>
      <c r="V23" s="44">
        <f t="shared" si="5"/>
        <v>0</v>
      </c>
      <c r="W23" s="1">
        <f t="shared" si="6"/>
        <v>0</v>
      </c>
      <c r="X23" s="44">
        <f t="shared" si="7"/>
        <v>0</v>
      </c>
      <c r="Y23" s="1">
        <f t="shared" si="8"/>
        <v>0</v>
      </c>
      <c r="Z23" s="44">
        <f t="shared" si="9"/>
        <v>0</v>
      </c>
      <c r="AA23" s="1">
        <f t="shared" si="10"/>
        <v>0</v>
      </c>
      <c r="AB23" s="44">
        <f t="shared" si="11"/>
        <v>0</v>
      </c>
      <c r="AC23" s="1">
        <f t="shared" si="12"/>
        <v>0</v>
      </c>
      <c r="AD23" s="44">
        <f t="shared" si="13"/>
        <v>0</v>
      </c>
      <c r="AE23" s="1">
        <f t="shared" si="14"/>
        <v>0</v>
      </c>
      <c r="AF23" s="44">
        <f t="shared" si="15"/>
        <v>0</v>
      </c>
    </row>
    <row r="24" spans="1:32" ht="16.5">
      <c r="A24" s="220">
        <f t="shared" si="16"/>
        <v>17</v>
      </c>
      <c r="B24" s="218" t="s">
        <v>49</v>
      </c>
      <c r="C24" s="29"/>
      <c r="D24" s="29"/>
      <c r="E24" s="2">
        <v>23</v>
      </c>
      <c r="F24" s="2">
        <v>31</v>
      </c>
      <c r="G24" s="2">
        <f t="shared" si="19"/>
        <v>54</v>
      </c>
      <c r="H24" s="20">
        <v>46</v>
      </c>
      <c r="I24" s="29">
        <v>0.93</v>
      </c>
      <c r="J24" s="6">
        <f t="shared" si="20"/>
        <v>55.6</v>
      </c>
      <c r="K24" s="20">
        <v>34</v>
      </c>
      <c r="L24" s="29">
        <v>1</v>
      </c>
      <c r="M24" s="7">
        <f t="shared" si="21"/>
        <v>44.2</v>
      </c>
      <c r="N24" s="11">
        <v>1.3</v>
      </c>
      <c r="O24" s="7">
        <f t="shared" si="22"/>
        <v>99.80000000000001</v>
      </c>
      <c r="P24" s="15">
        <f t="shared" si="23"/>
        <v>153.8</v>
      </c>
      <c r="Q24" s="38">
        <f t="shared" si="17"/>
        <v>16</v>
      </c>
      <c r="R24" s="188"/>
      <c r="S24" s="189"/>
      <c r="U24" s="1">
        <f t="shared" si="24"/>
        <v>0</v>
      </c>
      <c r="V24" s="44">
        <f t="shared" si="5"/>
        <v>0</v>
      </c>
      <c r="W24" s="1">
        <f t="shared" si="6"/>
        <v>0</v>
      </c>
      <c r="X24" s="44">
        <f t="shared" si="7"/>
        <v>0</v>
      </c>
      <c r="Y24" s="1">
        <f t="shared" si="8"/>
        <v>0</v>
      </c>
      <c r="Z24" s="44">
        <f t="shared" si="9"/>
        <v>0</v>
      </c>
      <c r="AA24" s="1">
        <f t="shared" si="10"/>
        <v>0</v>
      </c>
      <c r="AB24" s="44">
        <f t="shared" si="11"/>
        <v>0</v>
      </c>
      <c r="AC24" s="1">
        <f t="shared" si="12"/>
        <v>0</v>
      </c>
      <c r="AD24" s="44">
        <f t="shared" si="13"/>
        <v>0</v>
      </c>
      <c r="AE24" s="1">
        <f t="shared" si="14"/>
        <v>0</v>
      </c>
      <c r="AF24" s="44">
        <f t="shared" si="15"/>
        <v>0</v>
      </c>
    </row>
    <row r="25" spans="1:32" ht="16.5">
      <c r="A25" s="221"/>
      <c r="B25" s="219"/>
      <c r="C25" s="30"/>
      <c r="D25" s="30"/>
      <c r="E25" s="5"/>
      <c r="F25" s="5"/>
      <c r="G25" s="5">
        <f t="shared" si="19"/>
        <v>0</v>
      </c>
      <c r="H25" s="21"/>
      <c r="I25" s="30"/>
      <c r="J25" s="8">
        <f t="shared" si="20"/>
        <v>0</v>
      </c>
      <c r="K25" s="21"/>
      <c r="L25" s="30"/>
      <c r="M25" s="8">
        <f t="shared" si="21"/>
        <v>0</v>
      </c>
      <c r="N25" s="12"/>
      <c r="O25" s="8">
        <f t="shared" si="22"/>
        <v>0</v>
      </c>
      <c r="P25" s="16">
        <f t="shared" si="23"/>
        <v>0</v>
      </c>
      <c r="Q25" s="39">
        <f t="shared" si="17"/>
        <v>0</v>
      </c>
      <c r="R25" s="80">
        <f>SUM(P23:P25)</f>
        <v>387.70000000000005</v>
      </c>
      <c r="S25" s="45">
        <f>IF(R25&gt;0,RANK(R25,R:R),)</f>
        <v>6</v>
      </c>
      <c r="U25" s="1">
        <f t="shared" si="24"/>
        <v>0</v>
      </c>
      <c r="V25" s="44">
        <f t="shared" si="5"/>
        <v>0</v>
      </c>
      <c r="W25" s="1">
        <f t="shared" si="6"/>
        <v>0</v>
      </c>
      <c r="X25" s="44">
        <f t="shared" si="7"/>
        <v>0</v>
      </c>
      <c r="Y25" s="1">
        <f t="shared" si="8"/>
        <v>0</v>
      </c>
      <c r="Z25" s="44">
        <f t="shared" si="9"/>
        <v>0</v>
      </c>
      <c r="AA25" s="1">
        <f t="shared" si="10"/>
        <v>0</v>
      </c>
      <c r="AB25" s="44">
        <f t="shared" si="11"/>
        <v>0</v>
      </c>
      <c r="AC25" s="1">
        <f t="shared" si="12"/>
        <v>0</v>
      </c>
      <c r="AD25" s="44">
        <f t="shared" si="13"/>
        <v>0</v>
      </c>
      <c r="AE25" s="1">
        <f t="shared" si="14"/>
        <v>0</v>
      </c>
      <c r="AF25" s="44">
        <f t="shared" si="15"/>
        <v>0</v>
      </c>
    </row>
    <row r="26" spans="1:32" ht="16.5">
      <c r="A26" s="222">
        <v>18</v>
      </c>
      <c r="B26" s="217" t="s">
        <v>53</v>
      </c>
      <c r="C26" s="28"/>
      <c r="D26" s="28"/>
      <c r="E26" s="4">
        <v>21</v>
      </c>
      <c r="F26" s="4">
        <v>49</v>
      </c>
      <c r="G26" s="4">
        <f t="shared" si="19"/>
        <v>70</v>
      </c>
      <c r="H26" s="19">
        <v>58</v>
      </c>
      <c r="I26" s="28">
        <v>0.9</v>
      </c>
      <c r="J26" s="6">
        <f t="shared" si="20"/>
        <v>67.9</v>
      </c>
      <c r="K26" s="19">
        <v>45</v>
      </c>
      <c r="L26" s="28">
        <v>0.98</v>
      </c>
      <c r="M26" s="6">
        <f t="shared" si="21"/>
        <v>57.3</v>
      </c>
      <c r="N26" s="10">
        <v>1.3</v>
      </c>
      <c r="O26" s="6">
        <f t="shared" si="22"/>
        <v>125.2</v>
      </c>
      <c r="P26" s="14">
        <f t="shared" si="23"/>
        <v>195.2</v>
      </c>
      <c r="Q26" s="37">
        <f t="shared" si="17"/>
        <v>14</v>
      </c>
      <c r="R26" s="186" t="s">
        <v>65</v>
      </c>
      <c r="S26" s="187"/>
      <c r="U26" s="1">
        <f t="shared" si="24"/>
        <v>0</v>
      </c>
      <c r="V26" s="44">
        <f t="shared" si="5"/>
        <v>0</v>
      </c>
      <c r="W26" s="1">
        <f t="shared" si="6"/>
        <v>0</v>
      </c>
      <c r="X26" s="44">
        <f t="shared" si="7"/>
        <v>0</v>
      </c>
      <c r="Y26" s="1">
        <f t="shared" si="8"/>
        <v>0</v>
      </c>
      <c r="Z26" s="44">
        <f t="shared" si="9"/>
        <v>0</v>
      </c>
      <c r="AA26" s="1">
        <f t="shared" si="10"/>
        <v>0</v>
      </c>
      <c r="AB26" s="44">
        <f t="shared" si="11"/>
        <v>0</v>
      </c>
      <c r="AC26" s="1">
        <f t="shared" si="12"/>
        <v>0</v>
      </c>
      <c r="AD26" s="44">
        <f t="shared" si="13"/>
        <v>0</v>
      </c>
      <c r="AE26" s="1">
        <f t="shared" si="14"/>
        <v>0</v>
      </c>
      <c r="AF26" s="44">
        <f t="shared" si="15"/>
        <v>0</v>
      </c>
    </row>
    <row r="27" spans="1:32" ht="17.25" thickBot="1">
      <c r="A27" s="220">
        <f t="shared" si="16"/>
        <v>19</v>
      </c>
      <c r="B27" s="218" t="s">
        <v>64</v>
      </c>
      <c r="C27" s="29"/>
      <c r="D27" s="29"/>
      <c r="E27" s="2">
        <v>6</v>
      </c>
      <c r="F27" s="2">
        <v>5</v>
      </c>
      <c r="G27" s="2">
        <f t="shared" si="19"/>
        <v>11</v>
      </c>
      <c r="H27" s="20">
        <v>29</v>
      </c>
      <c r="I27" s="29">
        <v>0.85</v>
      </c>
      <c r="J27" s="7">
        <f t="shared" si="20"/>
        <v>32</v>
      </c>
      <c r="K27" s="20">
        <v>25</v>
      </c>
      <c r="L27" s="29">
        <v>0.85</v>
      </c>
      <c r="M27" s="7">
        <f t="shared" si="21"/>
        <v>27.6</v>
      </c>
      <c r="N27" s="11">
        <v>1.3</v>
      </c>
      <c r="O27" s="7">
        <f t="shared" si="22"/>
        <v>59.6</v>
      </c>
      <c r="P27" s="15">
        <f t="shared" si="23"/>
        <v>70.6</v>
      </c>
      <c r="Q27" s="38">
        <f t="shared" si="17"/>
        <v>19</v>
      </c>
      <c r="R27" s="188" t="s">
        <v>65</v>
      </c>
      <c r="S27" s="189"/>
      <c r="U27" s="1">
        <f t="shared" si="24"/>
        <v>0</v>
      </c>
      <c r="V27" s="44">
        <f t="shared" si="5"/>
        <v>0</v>
      </c>
      <c r="W27" s="1">
        <f t="shared" si="6"/>
        <v>0</v>
      </c>
      <c r="X27" s="44">
        <f t="shared" si="7"/>
        <v>0</v>
      </c>
      <c r="Y27" s="1">
        <f t="shared" si="8"/>
        <v>0</v>
      </c>
      <c r="Z27" s="44">
        <f t="shared" si="9"/>
        <v>0</v>
      </c>
      <c r="AA27" s="1">
        <f t="shared" si="10"/>
        <v>0</v>
      </c>
      <c r="AB27" s="44">
        <f t="shared" si="11"/>
        <v>0</v>
      </c>
      <c r="AC27" s="1">
        <f t="shared" si="12"/>
        <v>0</v>
      </c>
      <c r="AD27" s="44">
        <f t="shared" si="13"/>
        <v>0</v>
      </c>
      <c r="AE27" s="1">
        <f t="shared" si="14"/>
        <v>0</v>
      </c>
      <c r="AF27" s="44">
        <f t="shared" si="15"/>
        <v>0</v>
      </c>
    </row>
    <row r="28" spans="1:32" ht="17.25" hidden="1" thickBot="1">
      <c r="A28" s="175">
        <f t="shared" si="16"/>
        <v>20</v>
      </c>
      <c r="B28" s="178"/>
      <c r="C28" s="30"/>
      <c r="D28" s="30"/>
      <c r="E28" s="5"/>
      <c r="F28" s="5"/>
      <c r="G28" s="5">
        <f t="shared" si="19"/>
        <v>0</v>
      </c>
      <c r="H28" s="21"/>
      <c r="I28" s="30"/>
      <c r="J28" s="8">
        <f t="shared" si="20"/>
        <v>0</v>
      </c>
      <c r="K28" s="21"/>
      <c r="L28" s="30"/>
      <c r="M28" s="7">
        <f t="shared" si="21"/>
        <v>0</v>
      </c>
      <c r="N28" s="12"/>
      <c r="O28" s="8">
        <f t="shared" si="22"/>
        <v>0</v>
      </c>
      <c r="P28" s="16">
        <f t="shared" si="23"/>
        <v>0</v>
      </c>
      <c r="Q28" s="39">
        <f t="shared" si="17"/>
        <v>0</v>
      </c>
      <c r="R28" s="80"/>
      <c r="S28" s="45"/>
      <c r="U28" s="1">
        <f t="shared" si="24"/>
        <v>0</v>
      </c>
      <c r="V28" s="44">
        <f t="shared" si="5"/>
        <v>0</v>
      </c>
      <c r="W28" s="1">
        <f t="shared" si="6"/>
        <v>0</v>
      </c>
      <c r="X28" s="44">
        <f t="shared" si="7"/>
        <v>0</v>
      </c>
      <c r="Y28" s="1">
        <f t="shared" si="8"/>
        <v>0</v>
      </c>
      <c r="Z28" s="44">
        <f t="shared" si="9"/>
        <v>0</v>
      </c>
      <c r="AA28" s="1">
        <f t="shared" si="10"/>
        <v>0</v>
      </c>
      <c r="AB28" s="44">
        <f t="shared" si="11"/>
        <v>0</v>
      </c>
      <c r="AC28" s="1">
        <f t="shared" si="12"/>
        <v>0</v>
      </c>
      <c r="AD28" s="44">
        <f t="shared" si="13"/>
        <v>0</v>
      </c>
      <c r="AE28" s="1">
        <f t="shared" si="14"/>
        <v>0</v>
      </c>
      <c r="AF28" s="44">
        <f t="shared" si="15"/>
        <v>0</v>
      </c>
    </row>
    <row r="29" spans="1:32" ht="16.5" hidden="1">
      <c r="A29" s="173">
        <f t="shared" si="16"/>
        <v>21</v>
      </c>
      <c r="B29" s="179"/>
      <c r="C29" s="28"/>
      <c r="D29" s="28"/>
      <c r="E29" s="4"/>
      <c r="F29" s="4"/>
      <c r="G29" s="4">
        <f t="shared" si="18"/>
        <v>0</v>
      </c>
      <c r="H29" s="19"/>
      <c r="I29" s="28"/>
      <c r="J29" s="6">
        <f t="shared" si="0"/>
        <v>0</v>
      </c>
      <c r="K29" s="19"/>
      <c r="L29" s="28"/>
      <c r="M29" s="6">
        <f t="shared" si="1"/>
        <v>0</v>
      </c>
      <c r="N29" s="10"/>
      <c r="O29" s="6">
        <f t="shared" si="2"/>
        <v>0</v>
      </c>
      <c r="P29" s="14">
        <f t="shared" si="3"/>
        <v>0</v>
      </c>
      <c r="Q29" s="37">
        <f t="shared" si="17"/>
        <v>0</v>
      </c>
      <c r="R29" s="186"/>
      <c r="S29" s="187"/>
      <c r="U29" s="1">
        <f t="shared" si="4"/>
        <v>0</v>
      </c>
      <c r="V29" s="44">
        <f t="shared" si="5"/>
        <v>0</v>
      </c>
      <c r="W29" s="1">
        <f t="shared" si="6"/>
        <v>0</v>
      </c>
      <c r="X29" s="44">
        <f t="shared" si="7"/>
        <v>0</v>
      </c>
      <c r="Y29" s="1">
        <f t="shared" si="8"/>
        <v>0</v>
      </c>
      <c r="Z29" s="44">
        <f t="shared" si="9"/>
        <v>0</v>
      </c>
      <c r="AA29" s="1">
        <f t="shared" si="10"/>
        <v>0</v>
      </c>
      <c r="AB29" s="44">
        <f t="shared" si="11"/>
        <v>0</v>
      </c>
      <c r="AC29" s="1">
        <f t="shared" si="12"/>
        <v>0</v>
      </c>
      <c r="AD29" s="44">
        <f t="shared" si="13"/>
        <v>0</v>
      </c>
      <c r="AE29" s="1">
        <f t="shared" si="14"/>
        <v>0</v>
      </c>
      <c r="AF29" s="44">
        <f t="shared" si="15"/>
        <v>0</v>
      </c>
    </row>
    <row r="30" spans="1:32" ht="16.5" hidden="1">
      <c r="A30" s="174">
        <f t="shared" si="16"/>
        <v>22</v>
      </c>
      <c r="B30" s="177"/>
      <c r="C30" s="29"/>
      <c r="D30" s="29"/>
      <c r="E30" s="2"/>
      <c r="F30" s="2"/>
      <c r="G30" s="2">
        <f t="shared" si="18"/>
        <v>0</v>
      </c>
      <c r="H30" s="20"/>
      <c r="I30" s="29"/>
      <c r="J30" s="7">
        <f t="shared" si="0"/>
        <v>0</v>
      </c>
      <c r="K30" s="20"/>
      <c r="L30" s="29"/>
      <c r="M30" s="7">
        <f t="shared" si="1"/>
        <v>0</v>
      </c>
      <c r="N30" s="11"/>
      <c r="O30" s="7">
        <f t="shared" si="2"/>
        <v>0</v>
      </c>
      <c r="P30" s="15">
        <f t="shared" si="3"/>
        <v>0</v>
      </c>
      <c r="Q30" s="38">
        <f t="shared" si="17"/>
        <v>0</v>
      </c>
      <c r="R30" s="188"/>
      <c r="S30" s="189"/>
      <c r="U30" s="1">
        <f t="shared" si="4"/>
        <v>0</v>
      </c>
      <c r="V30" s="44">
        <f t="shared" si="5"/>
        <v>0</v>
      </c>
      <c r="W30" s="1">
        <f t="shared" si="6"/>
        <v>0</v>
      </c>
      <c r="X30" s="44">
        <f t="shared" si="7"/>
        <v>0</v>
      </c>
      <c r="Y30" s="1">
        <f t="shared" si="8"/>
        <v>0</v>
      </c>
      <c r="Z30" s="44">
        <f t="shared" si="9"/>
        <v>0</v>
      </c>
      <c r="AA30" s="1">
        <f t="shared" si="10"/>
        <v>0</v>
      </c>
      <c r="AB30" s="44">
        <f t="shared" si="11"/>
        <v>0</v>
      </c>
      <c r="AC30" s="1">
        <f t="shared" si="12"/>
        <v>0</v>
      </c>
      <c r="AD30" s="44">
        <f t="shared" si="13"/>
        <v>0</v>
      </c>
      <c r="AE30" s="1">
        <f t="shared" si="14"/>
        <v>0</v>
      </c>
      <c r="AF30" s="44">
        <f t="shared" si="15"/>
        <v>0</v>
      </c>
    </row>
    <row r="31" spans="1:32" ht="16.5" hidden="1">
      <c r="A31" s="175">
        <f t="shared" si="16"/>
        <v>23</v>
      </c>
      <c r="B31" s="178"/>
      <c r="C31" s="30"/>
      <c r="D31" s="30"/>
      <c r="E31" s="5"/>
      <c r="F31" s="5"/>
      <c r="G31" s="5">
        <f t="shared" si="18"/>
        <v>0</v>
      </c>
      <c r="H31" s="21"/>
      <c r="I31" s="30"/>
      <c r="J31" s="8">
        <f t="shared" si="0"/>
        <v>0</v>
      </c>
      <c r="K31" s="21"/>
      <c r="L31" s="30"/>
      <c r="M31" s="8">
        <f t="shared" si="1"/>
        <v>0</v>
      </c>
      <c r="N31" s="12"/>
      <c r="O31" s="8">
        <f t="shared" si="2"/>
        <v>0</v>
      </c>
      <c r="P31" s="16">
        <f t="shared" si="3"/>
        <v>0</v>
      </c>
      <c r="Q31" s="39">
        <f t="shared" si="17"/>
        <v>0</v>
      </c>
      <c r="R31" s="80">
        <f>SUM(P29:P31)</f>
        <v>0</v>
      </c>
      <c r="S31" s="45">
        <f>IF(R31&gt;0,RANK(R31,R:R),)</f>
        <v>0</v>
      </c>
      <c r="U31" s="1">
        <f t="shared" si="4"/>
        <v>0</v>
      </c>
      <c r="V31" s="44">
        <f t="shared" si="5"/>
        <v>0</v>
      </c>
      <c r="W31" s="1">
        <f t="shared" si="6"/>
        <v>0</v>
      </c>
      <c r="X31" s="44">
        <f t="shared" si="7"/>
        <v>0</v>
      </c>
      <c r="Y31" s="1">
        <f t="shared" si="8"/>
        <v>0</v>
      </c>
      <c r="Z31" s="44">
        <f t="shared" si="9"/>
        <v>0</v>
      </c>
      <c r="AA31" s="1">
        <f t="shared" si="10"/>
        <v>0</v>
      </c>
      <c r="AB31" s="44">
        <f t="shared" si="11"/>
        <v>0</v>
      </c>
      <c r="AC31" s="1">
        <f t="shared" si="12"/>
        <v>0</v>
      </c>
      <c r="AD31" s="44">
        <f t="shared" si="13"/>
        <v>0</v>
      </c>
      <c r="AE31" s="1">
        <f t="shared" si="14"/>
        <v>0</v>
      </c>
      <c r="AF31" s="44">
        <f t="shared" si="15"/>
        <v>0</v>
      </c>
    </row>
    <row r="32" spans="1:32" ht="16.5" hidden="1">
      <c r="A32" s="173">
        <f t="shared" si="16"/>
        <v>24</v>
      </c>
      <c r="B32" s="179"/>
      <c r="C32" s="28"/>
      <c r="D32" s="28"/>
      <c r="E32" s="4"/>
      <c r="F32" s="4"/>
      <c r="G32" s="4">
        <f aca="true" t="shared" si="25" ref="G32:G40">+E32+F32</f>
        <v>0</v>
      </c>
      <c r="H32" s="19"/>
      <c r="I32" s="28"/>
      <c r="J32" s="6">
        <f aca="true" t="shared" si="26" ref="J32:J40">ROUND(H32*I32*N32,1)</f>
        <v>0</v>
      </c>
      <c r="K32" s="19"/>
      <c r="L32" s="28"/>
      <c r="M32" s="6">
        <f aca="true" t="shared" si="27" ref="M32:M40">ROUND(K32*L32*N32,1)</f>
        <v>0</v>
      </c>
      <c r="N32" s="10"/>
      <c r="O32" s="6">
        <f aca="true" t="shared" si="28" ref="O32:O40">+M32+J32</f>
        <v>0</v>
      </c>
      <c r="P32" s="14">
        <f aca="true" t="shared" si="29" ref="P32:P40">+O32+G32</f>
        <v>0</v>
      </c>
      <c r="Q32" s="37">
        <f t="shared" si="17"/>
        <v>0</v>
      </c>
      <c r="R32" s="186"/>
      <c r="S32" s="187"/>
      <c r="U32" s="1">
        <f t="shared" si="4"/>
        <v>0</v>
      </c>
      <c r="V32" s="44">
        <f t="shared" si="5"/>
        <v>0</v>
      </c>
      <c r="W32" s="1">
        <f t="shared" si="6"/>
        <v>0</v>
      </c>
      <c r="X32" s="44">
        <f t="shared" si="7"/>
        <v>0</v>
      </c>
      <c r="Y32" s="1">
        <f t="shared" si="8"/>
        <v>0</v>
      </c>
      <c r="Z32" s="44">
        <f t="shared" si="9"/>
        <v>0</v>
      </c>
      <c r="AA32" s="1">
        <f t="shared" si="10"/>
        <v>0</v>
      </c>
      <c r="AB32" s="44">
        <f t="shared" si="11"/>
        <v>0</v>
      </c>
      <c r="AC32" s="1">
        <f t="shared" si="12"/>
        <v>0</v>
      </c>
      <c r="AD32" s="44">
        <f t="shared" si="13"/>
        <v>0</v>
      </c>
      <c r="AE32" s="1">
        <f t="shared" si="14"/>
        <v>0</v>
      </c>
      <c r="AF32" s="44">
        <f t="shared" si="15"/>
        <v>0</v>
      </c>
    </row>
    <row r="33" spans="1:32" ht="16.5" hidden="1">
      <c r="A33" s="174">
        <f t="shared" si="16"/>
        <v>25</v>
      </c>
      <c r="B33" s="177"/>
      <c r="C33" s="29"/>
      <c r="D33" s="29"/>
      <c r="E33" s="2"/>
      <c r="F33" s="2"/>
      <c r="G33" s="2">
        <f t="shared" si="25"/>
        <v>0</v>
      </c>
      <c r="H33" s="20"/>
      <c r="I33" s="29"/>
      <c r="J33" s="7">
        <f t="shared" si="26"/>
        <v>0</v>
      </c>
      <c r="K33" s="20"/>
      <c r="L33" s="29"/>
      <c r="M33" s="7">
        <f t="shared" si="27"/>
        <v>0</v>
      </c>
      <c r="N33" s="11"/>
      <c r="O33" s="7">
        <f t="shared" si="28"/>
        <v>0</v>
      </c>
      <c r="P33" s="15">
        <f t="shared" si="29"/>
        <v>0</v>
      </c>
      <c r="Q33" s="38">
        <f t="shared" si="17"/>
        <v>0</v>
      </c>
      <c r="R33" s="188"/>
      <c r="S33" s="189"/>
      <c r="U33" s="1">
        <f t="shared" si="4"/>
        <v>0</v>
      </c>
      <c r="V33" s="44">
        <f t="shared" si="5"/>
        <v>0</v>
      </c>
      <c r="W33" s="1">
        <f t="shared" si="6"/>
        <v>0</v>
      </c>
      <c r="X33" s="44">
        <f t="shared" si="7"/>
        <v>0</v>
      </c>
      <c r="Y33" s="1">
        <f t="shared" si="8"/>
        <v>0</v>
      </c>
      <c r="Z33" s="44">
        <f t="shared" si="9"/>
        <v>0</v>
      </c>
      <c r="AA33" s="1">
        <f t="shared" si="10"/>
        <v>0</v>
      </c>
      <c r="AB33" s="44">
        <f t="shared" si="11"/>
        <v>0</v>
      </c>
      <c r="AC33" s="1">
        <f t="shared" si="12"/>
        <v>0</v>
      </c>
      <c r="AD33" s="44">
        <f t="shared" si="13"/>
        <v>0</v>
      </c>
      <c r="AE33" s="1">
        <f t="shared" si="14"/>
        <v>0</v>
      </c>
      <c r="AF33" s="44">
        <f t="shared" si="15"/>
        <v>0</v>
      </c>
    </row>
    <row r="34" spans="1:32" ht="16.5" hidden="1">
      <c r="A34" s="175">
        <f t="shared" si="16"/>
        <v>26</v>
      </c>
      <c r="B34" s="178"/>
      <c r="C34" s="30"/>
      <c r="D34" s="30"/>
      <c r="E34" s="5"/>
      <c r="F34" s="5"/>
      <c r="G34" s="5">
        <f t="shared" si="25"/>
        <v>0</v>
      </c>
      <c r="H34" s="21"/>
      <c r="I34" s="30"/>
      <c r="J34" s="8">
        <f t="shared" si="26"/>
        <v>0</v>
      </c>
      <c r="K34" s="21"/>
      <c r="L34" s="30"/>
      <c r="M34" s="8">
        <f t="shared" si="27"/>
        <v>0</v>
      </c>
      <c r="N34" s="12"/>
      <c r="O34" s="8">
        <f t="shared" si="28"/>
        <v>0</v>
      </c>
      <c r="P34" s="16">
        <f t="shared" si="29"/>
        <v>0</v>
      </c>
      <c r="Q34" s="39">
        <f t="shared" si="17"/>
        <v>0</v>
      </c>
      <c r="R34" s="80">
        <f>SUM(P32:P34)</f>
        <v>0</v>
      </c>
      <c r="S34" s="45">
        <f>IF(R34&gt;0,RANK(R34,R:R),)</f>
        <v>0</v>
      </c>
      <c r="U34" s="1">
        <f t="shared" si="4"/>
        <v>0</v>
      </c>
      <c r="V34" s="44">
        <f t="shared" si="5"/>
        <v>0</v>
      </c>
      <c r="W34" s="1">
        <f t="shared" si="6"/>
        <v>0</v>
      </c>
      <c r="X34" s="44">
        <f t="shared" si="7"/>
        <v>0</v>
      </c>
      <c r="Y34" s="1">
        <f t="shared" si="8"/>
        <v>0</v>
      </c>
      <c r="Z34" s="44">
        <f t="shared" si="9"/>
        <v>0</v>
      </c>
      <c r="AA34" s="1">
        <f t="shared" si="10"/>
        <v>0</v>
      </c>
      <c r="AB34" s="44">
        <f t="shared" si="11"/>
        <v>0</v>
      </c>
      <c r="AC34" s="1">
        <f t="shared" si="12"/>
        <v>0</v>
      </c>
      <c r="AD34" s="44">
        <f t="shared" si="13"/>
        <v>0</v>
      </c>
      <c r="AE34" s="1">
        <f t="shared" si="14"/>
        <v>0</v>
      </c>
      <c r="AF34" s="44">
        <f t="shared" si="15"/>
        <v>0</v>
      </c>
    </row>
    <row r="35" spans="1:32" ht="16.5" hidden="1">
      <c r="A35" s="176">
        <f aca="true" t="shared" si="30" ref="A35:A40">1+A34</f>
        <v>27</v>
      </c>
      <c r="B35" s="179"/>
      <c r="C35" s="28"/>
      <c r="D35" s="28"/>
      <c r="E35" s="4"/>
      <c r="F35" s="4"/>
      <c r="G35" s="4">
        <f t="shared" si="25"/>
        <v>0</v>
      </c>
      <c r="H35" s="19"/>
      <c r="I35" s="28"/>
      <c r="J35" s="6">
        <f t="shared" si="26"/>
        <v>0</v>
      </c>
      <c r="K35" s="19"/>
      <c r="L35" s="28"/>
      <c r="M35" s="6">
        <f t="shared" si="27"/>
        <v>0</v>
      </c>
      <c r="N35" s="10"/>
      <c r="O35" s="6">
        <f t="shared" si="28"/>
        <v>0</v>
      </c>
      <c r="P35" s="14">
        <f t="shared" si="29"/>
        <v>0</v>
      </c>
      <c r="Q35" s="37">
        <f t="shared" si="17"/>
        <v>0</v>
      </c>
      <c r="R35" s="201"/>
      <c r="S35" s="202"/>
      <c r="U35" s="1">
        <f t="shared" si="4"/>
        <v>0</v>
      </c>
      <c r="V35" s="44">
        <f t="shared" si="5"/>
        <v>0</v>
      </c>
      <c r="W35" s="1">
        <f t="shared" si="6"/>
        <v>0</v>
      </c>
      <c r="X35" s="44">
        <f t="shared" si="7"/>
        <v>0</v>
      </c>
      <c r="Y35" s="1">
        <f t="shared" si="8"/>
        <v>0</v>
      </c>
      <c r="Z35" s="44">
        <f t="shared" si="9"/>
        <v>0</v>
      </c>
      <c r="AA35" s="1">
        <f t="shared" si="10"/>
        <v>0</v>
      </c>
      <c r="AB35" s="44">
        <f t="shared" si="11"/>
        <v>0</v>
      </c>
      <c r="AC35" s="1">
        <f t="shared" si="12"/>
        <v>0</v>
      </c>
      <c r="AD35" s="44">
        <f t="shared" si="13"/>
        <v>0</v>
      </c>
      <c r="AE35" s="1">
        <f t="shared" si="14"/>
        <v>0</v>
      </c>
      <c r="AF35" s="44">
        <f t="shared" si="15"/>
        <v>0</v>
      </c>
    </row>
    <row r="36" spans="1:32" ht="16.5" hidden="1">
      <c r="A36" s="174">
        <f t="shared" si="30"/>
        <v>28</v>
      </c>
      <c r="B36" s="177"/>
      <c r="C36" s="29"/>
      <c r="D36" s="29"/>
      <c r="E36" s="2"/>
      <c r="F36" s="2"/>
      <c r="G36" s="2">
        <f t="shared" si="25"/>
        <v>0</v>
      </c>
      <c r="H36" s="20"/>
      <c r="I36" s="29"/>
      <c r="J36" s="7">
        <f t="shared" si="26"/>
        <v>0</v>
      </c>
      <c r="K36" s="20"/>
      <c r="L36" s="29"/>
      <c r="M36" s="7">
        <f t="shared" si="27"/>
        <v>0</v>
      </c>
      <c r="N36" s="11"/>
      <c r="O36" s="7">
        <f t="shared" si="28"/>
        <v>0</v>
      </c>
      <c r="P36" s="15">
        <f t="shared" si="29"/>
        <v>0</v>
      </c>
      <c r="Q36" s="147">
        <f t="shared" si="17"/>
        <v>0</v>
      </c>
      <c r="R36" s="199"/>
      <c r="S36" s="200"/>
      <c r="U36" s="1">
        <f t="shared" si="4"/>
        <v>0</v>
      </c>
      <c r="V36" s="44">
        <f t="shared" si="5"/>
        <v>0</v>
      </c>
      <c r="W36" s="1">
        <f t="shared" si="6"/>
        <v>0</v>
      </c>
      <c r="X36" s="44">
        <f t="shared" si="7"/>
        <v>0</v>
      </c>
      <c r="Y36" s="1">
        <f t="shared" si="8"/>
        <v>0</v>
      </c>
      <c r="Z36" s="44">
        <f t="shared" si="9"/>
        <v>0</v>
      </c>
      <c r="AA36" s="1">
        <f t="shared" si="10"/>
        <v>0</v>
      </c>
      <c r="AB36" s="44">
        <f t="shared" si="11"/>
        <v>0</v>
      </c>
      <c r="AC36" s="1">
        <f t="shared" si="12"/>
        <v>0</v>
      </c>
      <c r="AD36" s="44">
        <f t="shared" si="13"/>
        <v>0</v>
      </c>
      <c r="AE36" s="1">
        <f t="shared" si="14"/>
        <v>0</v>
      </c>
      <c r="AF36" s="44">
        <f t="shared" si="15"/>
        <v>0</v>
      </c>
    </row>
    <row r="37" spans="1:32" ht="16.5" hidden="1">
      <c r="A37" s="175">
        <f t="shared" si="30"/>
        <v>29</v>
      </c>
      <c r="B37" s="178"/>
      <c r="C37" s="30"/>
      <c r="D37" s="30"/>
      <c r="E37" s="5"/>
      <c r="F37" s="5"/>
      <c r="G37" s="5">
        <f>+E37+F37</f>
        <v>0</v>
      </c>
      <c r="H37" s="21"/>
      <c r="I37" s="30"/>
      <c r="J37" s="8">
        <f>ROUND(H37*I37*N37,1)</f>
        <v>0</v>
      </c>
      <c r="K37" s="21"/>
      <c r="L37" s="30"/>
      <c r="M37" s="8">
        <f>ROUND(K37*L37*N37,1)</f>
        <v>0</v>
      </c>
      <c r="N37" s="12"/>
      <c r="O37" s="8">
        <f>+M37+J37</f>
        <v>0</v>
      </c>
      <c r="P37" s="16">
        <f>+O37+G37</f>
        <v>0</v>
      </c>
      <c r="Q37" s="39">
        <f t="shared" si="17"/>
        <v>0</v>
      </c>
      <c r="R37" s="171">
        <f>SUM(P35:P37)</f>
        <v>0</v>
      </c>
      <c r="S37" s="172">
        <f>IF(R37&gt;0,RANK(R37,R:R),)</f>
        <v>0</v>
      </c>
      <c r="U37" s="1">
        <f t="shared" si="4"/>
        <v>0</v>
      </c>
      <c r="V37" s="44">
        <f t="shared" si="5"/>
        <v>0</v>
      </c>
      <c r="W37" s="1">
        <f t="shared" si="6"/>
        <v>0</v>
      </c>
      <c r="X37" s="44">
        <f t="shared" si="7"/>
        <v>0</v>
      </c>
      <c r="Y37" s="1">
        <f t="shared" si="8"/>
        <v>0</v>
      </c>
      <c r="Z37" s="44">
        <f t="shared" si="9"/>
        <v>0</v>
      </c>
      <c r="AA37" s="1">
        <f t="shared" si="10"/>
        <v>0</v>
      </c>
      <c r="AB37" s="44">
        <f t="shared" si="11"/>
        <v>0</v>
      </c>
      <c r="AC37" s="1">
        <f t="shared" si="12"/>
        <v>0</v>
      </c>
      <c r="AD37" s="44">
        <f t="shared" si="13"/>
        <v>0</v>
      </c>
      <c r="AE37" s="1">
        <f t="shared" si="14"/>
        <v>0</v>
      </c>
      <c r="AF37" s="44">
        <f t="shared" si="15"/>
        <v>0</v>
      </c>
    </row>
    <row r="38" spans="1:32" ht="16.5" hidden="1">
      <c r="A38" s="176">
        <f t="shared" si="30"/>
        <v>30</v>
      </c>
      <c r="B38" s="179"/>
      <c r="C38" s="28"/>
      <c r="D38" s="28"/>
      <c r="E38" s="4"/>
      <c r="F38" s="4"/>
      <c r="G38" s="4">
        <f t="shared" si="25"/>
        <v>0</v>
      </c>
      <c r="H38" s="19"/>
      <c r="I38" s="28"/>
      <c r="J38" s="6">
        <f t="shared" si="26"/>
        <v>0</v>
      </c>
      <c r="K38" s="19"/>
      <c r="L38" s="28"/>
      <c r="M38" s="6">
        <f t="shared" si="27"/>
        <v>0</v>
      </c>
      <c r="N38" s="10"/>
      <c r="O38" s="6">
        <f t="shared" si="28"/>
        <v>0</v>
      </c>
      <c r="P38" s="14">
        <f t="shared" si="29"/>
        <v>0</v>
      </c>
      <c r="Q38" s="37">
        <f t="shared" si="17"/>
        <v>0</v>
      </c>
      <c r="R38" s="186"/>
      <c r="S38" s="187"/>
      <c r="U38" s="1">
        <f t="shared" si="4"/>
        <v>0</v>
      </c>
      <c r="V38" s="44">
        <f t="shared" si="5"/>
        <v>0</v>
      </c>
      <c r="W38" s="1">
        <f t="shared" si="6"/>
        <v>0</v>
      </c>
      <c r="X38" s="44">
        <f t="shared" si="7"/>
        <v>0</v>
      </c>
      <c r="Y38" s="1">
        <f t="shared" si="8"/>
        <v>0</v>
      </c>
      <c r="Z38" s="44">
        <f t="shared" si="9"/>
        <v>0</v>
      </c>
      <c r="AA38" s="1">
        <f t="shared" si="10"/>
        <v>0</v>
      </c>
      <c r="AB38" s="44">
        <f t="shared" si="11"/>
        <v>0</v>
      </c>
      <c r="AC38" s="1">
        <f t="shared" si="12"/>
        <v>0</v>
      </c>
      <c r="AD38" s="44">
        <f t="shared" si="13"/>
        <v>0</v>
      </c>
      <c r="AE38" s="1">
        <f t="shared" si="14"/>
        <v>0</v>
      </c>
      <c r="AF38" s="44">
        <f t="shared" si="15"/>
        <v>0</v>
      </c>
    </row>
    <row r="39" spans="1:32" ht="16.5" hidden="1">
      <c r="A39" s="174">
        <f t="shared" si="30"/>
        <v>31</v>
      </c>
      <c r="B39" s="177"/>
      <c r="C39" s="29"/>
      <c r="D39" s="29"/>
      <c r="E39" s="2"/>
      <c r="F39" s="2"/>
      <c r="G39" s="2">
        <f t="shared" si="25"/>
        <v>0</v>
      </c>
      <c r="H39" s="20"/>
      <c r="I39" s="29"/>
      <c r="J39" s="7">
        <f t="shared" si="26"/>
        <v>0</v>
      </c>
      <c r="K39" s="20"/>
      <c r="L39" s="29"/>
      <c r="M39" s="7">
        <f t="shared" si="27"/>
        <v>0</v>
      </c>
      <c r="N39" s="11"/>
      <c r="O39" s="7">
        <f t="shared" si="28"/>
        <v>0</v>
      </c>
      <c r="P39" s="15">
        <f t="shared" si="29"/>
        <v>0</v>
      </c>
      <c r="Q39" s="147">
        <f t="shared" si="17"/>
        <v>0</v>
      </c>
      <c r="R39" s="197"/>
      <c r="S39" s="198"/>
      <c r="U39" s="1">
        <f t="shared" si="4"/>
        <v>0</v>
      </c>
      <c r="V39" s="44">
        <f t="shared" si="5"/>
        <v>0</v>
      </c>
      <c r="W39" s="1">
        <f t="shared" si="6"/>
        <v>0</v>
      </c>
      <c r="X39" s="44">
        <f t="shared" si="7"/>
        <v>0</v>
      </c>
      <c r="Y39" s="1">
        <f t="shared" si="8"/>
        <v>0</v>
      </c>
      <c r="Z39" s="44">
        <f t="shared" si="9"/>
        <v>0</v>
      </c>
      <c r="AA39" s="1">
        <f t="shared" si="10"/>
        <v>0</v>
      </c>
      <c r="AB39" s="44">
        <f t="shared" si="11"/>
        <v>0</v>
      </c>
      <c r="AC39" s="1">
        <f t="shared" si="12"/>
        <v>0</v>
      </c>
      <c r="AD39" s="44">
        <f t="shared" si="13"/>
        <v>0</v>
      </c>
      <c r="AE39" s="1">
        <f t="shared" si="14"/>
        <v>0</v>
      </c>
      <c r="AF39" s="44">
        <f t="shared" si="15"/>
        <v>0</v>
      </c>
    </row>
    <row r="40" spans="1:32" ht="17.25" hidden="1" thickBot="1">
      <c r="A40" s="181">
        <f t="shared" si="30"/>
        <v>32</v>
      </c>
      <c r="B40" s="180"/>
      <c r="C40" s="31"/>
      <c r="D40" s="31"/>
      <c r="E40" s="3"/>
      <c r="F40" s="3"/>
      <c r="G40" s="3">
        <f t="shared" si="25"/>
        <v>0</v>
      </c>
      <c r="H40" s="22"/>
      <c r="I40" s="31"/>
      <c r="J40" s="9">
        <f t="shared" si="26"/>
        <v>0</v>
      </c>
      <c r="K40" s="22"/>
      <c r="L40" s="31"/>
      <c r="M40" s="9">
        <f t="shared" si="27"/>
        <v>0</v>
      </c>
      <c r="N40" s="13"/>
      <c r="O40" s="9">
        <f t="shared" si="28"/>
        <v>0</v>
      </c>
      <c r="P40" s="17">
        <f t="shared" si="29"/>
        <v>0</v>
      </c>
      <c r="Q40" s="40">
        <f t="shared" si="17"/>
        <v>0</v>
      </c>
      <c r="R40" s="182">
        <f>SUM(P38:P40)</f>
        <v>0</v>
      </c>
      <c r="S40" s="183">
        <f>IF(R40&gt;0,RANK(R40,R:R),)</f>
        <v>0</v>
      </c>
      <c r="U40" s="1">
        <f t="shared" si="4"/>
        <v>0</v>
      </c>
      <c r="V40" s="44">
        <f t="shared" si="5"/>
        <v>0</v>
      </c>
      <c r="W40" s="1">
        <f t="shared" si="6"/>
        <v>0</v>
      </c>
      <c r="X40" s="44">
        <f t="shared" si="7"/>
        <v>0</v>
      </c>
      <c r="Y40" s="1">
        <f t="shared" si="8"/>
        <v>0</v>
      </c>
      <c r="Z40" s="44">
        <f t="shared" si="9"/>
        <v>0</v>
      </c>
      <c r="AA40" s="1">
        <f t="shared" si="10"/>
        <v>0</v>
      </c>
      <c r="AB40" s="44">
        <f t="shared" si="11"/>
        <v>0</v>
      </c>
      <c r="AC40" s="1">
        <f t="shared" si="12"/>
        <v>0</v>
      </c>
      <c r="AD40" s="44">
        <f t="shared" si="13"/>
        <v>0</v>
      </c>
      <c r="AE40" s="1">
        <f t="shared" si="14"/>
        <v>0</v>
      </c>
      <c r="AF40" s="44">
        <f t="shared" si="15"/>
        <v>0</v>
      </c>
    </row>
    <row r="41" spans="1:32" ht="17.25" hidden="1" thickBot="1">
      <c r="A41" s="42"/>
      <c r="B41" s="4"/>
      <c r="C41" s="28"/>
      <c r="D41" s="28"/>
      <c r="E41" s="4"/>
      <c r="F41" s="4"/>
      <c r="G41" s="4"/>
      <c r="H41" s="19"/>
      <c r="I41" s="4"/>
      <c r="J41" s="6"/>
      <c r="K41" s="19"/>
      <c r="L41" s="4"/>
      <c r="M41" s="6"/>
      <c r="N41" s="10"/>
      <c r="O41" s="6"/>
      <c r="P41" s="14"/>
      <c r="Q41" s="37">
        <f>IF(P41&gt;0,MAX(V41,X41,Z41,AB41,AD41,AF41)&amp;" "&amp;D41,)</f>
        <v>0</v>
      </c>
      <c r="R41" s="184"/>
      <c r="S41" s="185"/>
      <c r="U41" s="1">
        <f t="shared" si="4"/>
        <v>0</v>
      </c>
      <c r="V41" s="44">
        <f t="shared" si="5"/>
        <v>0</v>
      </c>
      <c r="W41" s="1">
        <f t="shared" si="6"/>
        <v>0</v>
      </c>
      <c r="X41" s="44">
        <f t="shared" si="7"/>
        <v>0</v>
      </c>
      <c r="Y41" s="1">
        <f t="shared" si="8"/>
        <v>0</v>
      </c>
      <c r="Z41" s="44">
        <f t="shared" si="9"/>
        <v>0</v>
      </c>
      <c r="AA41" s="1">
        <f t="shared" si="10"/>
        <v>0</v>
      </c>
      <c r="AB41" s="44">
        <f t="shared" si="11"/>
        <v>0</v>
      </c>
      <c r="AC41" s="1">
        <f t="shared" si="12"/>
        <v>0</v>
      </c>
      <c r="AD41" s="44">
        <f t="shared" si="13"/>
        <v>0</v>
      </c>
      <c r="AE41" s="1">
        <f t="shared" si="14"/>
        <v>0</v>
      </c>
      <c r="AF41" s="44">
        <f t="shared" si="15"/>
        <v>0</v>
      </c>
    </row>
    <row r="42" spans="1:32" ht="17.25" hidden="1" thickBot="1">
      <c r="A42" s="41"/>
      <c r="B42" s="3"/>
      <c r="C42" s="31"/>
      <c r="D42" s="31"/>
      <c r="E42" s="3"/>
      <c r="F42" s="3"/>
      <c r="G42" s="3"/>
      <c r="H42" s="22"/>
      <c r="I42" s="3"/>
      <c r="J42" s="9"/>
      <c r="K42" s="22"/>
      <c r="L42" s="3"/>
      <c r="M42" s="9"/>
      <c r="N42" s="13"/>
      <c r="O42" s="9"/>
      <c r="P42" s="17"/>
      <c r="Q42" s="40">
        <f>IF(P42&gt;0,MAX(V42,X42,Z42,AB42,AD42,AF42)&amp;" "&amp;D42,)</f>
        <v>0</v>
      </c>
      <c r="R42" s="136"/>
      <c r="S42" s="137"/>
      <c r="U42" s="1">
        <f t="shared" si="4"/>
        <v>0</v>
      </c>
      <c r="V42" s="44">
        <f t="shared" si="5"/>
        <v>0</v>
      </c>
      <c r="W42" s="1">
        <f t="shared" si="6"/>
        <v>0</v>
      </c>
      <c r="X42" s="44">
        <f t="shared" si="7"/>
        <v>0</v>
      </c>
      <c r="Y42" s="1">
        <f t="shared" si="8"/>
        <v>0</v>
      </c>
      <c r="Z42" s="44">
        <f t="shared" si="9"/>
        <v>0</v>
      </c>
      <c r="AA42" s="1">
        <f t="shared" si="10"/>
        <v>0</v>
      </c>
      <c r="AB42" s="44">
        <f t="shared" si="11"/>
        <v>0</v>
      </c>
      <c r="AC42" s="1">
        <f t="shared" si="12"/>
        <v>0</v>
      </c>
      <c r="AD42" s="44">
        <f t="shared" si="13"/>
        <v>0</v>
      </c>
      <c r="AE42" s="1">
        <f t="shared" si="14"/>
        <v>0</v>
      </c>
      <c r="AF42" s="44">
        <f t="shared" si="15"/>
        <v>0</v>
      </c>
    </row>
    <row r="43" spans="1:28" ht="16.5">
      <c r="A43" s="138"/>
      <c r="B43" s="139"/>
      <c r="C43" s="140"/>
      <c r="D43" s="140"/>
      <c r="E43" s="139"/>
      <c r="F43" s="139"/>
      <c r="G43" s="139"/>
      <c r="H43" s="141"/>
      <c r="I43" s="139"/>
      <c r="J43" s="142"/>
      <c r="K43" s="141"/>
      <c r="L43" s="139"/>
      <c r="M43" s="142"/>
      <c r="N43" s="143"/>
      <c r="O43" s="142"/>
      <c r="P43" s="144"/>
      <c r="Q43" s="144"/>
      <c r="R43" s="145"/>
      <c r="S43" s="146"/>
      <c r="V43" s="44"/>
      <c r="X43" s="44"/>
      <c r="Z43" s="44"/>
      <c r="AB43" s="44"/>
    </row>
    <row r="44" spans="1:28" ht="16.5">
      <c r="A44" s="65"/>
      <c r="B44" s="66"/>
      <c r="C44" s="67"/>
      <c r="D44" s="67"/>
      <c r="E44" s="66"/>
      <c r="F44" s="66"/>
      <c r="G44" s="66"/>
      <c r="H44" s="68"/>
      <c r="I44" s="66"/>
      <c r="J44" s="69"/>
      <c r="K44" s="68"/>
      <c r="L44" s="66"/>
      <c r="M44" s="69"/>
      <c r="N44" s="70"/>
      <c r="O44" s="69"/>
      <c r="P44" s="71"/>
      <c r="Q44" s="71"/>
      <c r="R44" s="81"/>
      <c r="S44" s="44"/>
      <c r="V44" s="44"/>
      <c r="X44" s="44"/>
      <c r="Z44" s="44"/>
      <c r="AB44" s="44"/>
    </row>
    <row r="45" spans="1:19" ht="15">
      <c r="A45" s="18" t="s">
        <v>13</v>
      </c>
      <c r="B45" s="18"/>
      <c r="D45" s="18"/>
      <c r="E45" s="18"/>
      <c r="F45" s="18"/>
      <c r="G45" s="18"/>
      <c r="H45" s="77"/>
      <c r="I45" s="77" t="s">
        <v>63</v>
      </c>
      <c r="J45" s="77"/>
      <c r="K45" s="18" t="s">
        <v>21</v>
      </c>
      <c r="L45" s="18"/>
      <c r="M45" s="18"/>
      <c r="N45" s="18"/>
      <c r="O45" s="18"/>
      <c r="P45" s="18"/>
      <c r="Q45" s="18"/>
      <c r="R45" s="77"/>
      <c r="S45" s="77" t="s">
        <v>45</v>
      </c>
    </row>
    <row r="46" spans="2:18" ht="15">
      <c r="B46" s="18"/>
      <c r="K46" s="18"/>
      <c r="M46" s="18"/>
      <c r="O46" s="18"/>
      <c r="R46" s="82"/>
    </row>
    <row r="47" spans="1:18" ht="15">
      <c r="A47" s="18"/>
      <c r="M47" s="86"/>
      <c r="R47" s="82"/>
    </row>
  </sheetData>
  <mergeCells count="30">
    <mergeCell ref="R39:S39"/>
    <mergeCell ref="R36:S36"/>
    <mergeCell ref="R32:S32"/>
    <mergeCell ref="R33:S33"/>
    <mergeCell ref="R35:S35"/>
    <mergeCell ref="A1:S1"/>
    <mergeCell ref="A3:S3"/>
    <mergeCell ref="R6:S6"/>
    <mergeCell ref="H6:J6"/>
    <mergeCell ref="K6:M6"/>
    <mergeCell ref="E6:F6"/>
    <mergeCell ref="A2:S2"/>
    <mergeCell ref="R8:S8"/>
    <mergeCell ref="R9:S9"/>
    <mergeCell ref="R11:S11"/>
    <mergeCell ref="R12:S12"/>
    <mergeCell ref="R14:S14"/>
    <mergeCell ref="R15:S15"/>
    <mergeCell ref="R17:S17"/>
    <mergeCell ref="R18:S18"/>
    <mergeCell ref="R41:S41"/>
    <mergeCell ref="R20:S20"/>
    <mergeCell ref="R21:S21"/>
    <mergeCell ref="R29:S29"/>
    <mergeCell ref="R30:S30"/>
    <mergeCell ref="R23:S23"/>
    <mergeCell ref="R24:S24"/>
    <mergeCell ref="R26:S26"/>
    <mergeCell ref="R27:S27"/>
    <mergeCell ref="R38:S38"/>
  </mergeCells>
  <printOptions horizontalCentered="1" verticalCentered="1"/>
  <pageMargins left="0.3937007874015748" right="0.3937007874015748" top="0.31496062992125984" bottom="0.31496062992125984" header="0.5118110236220472" footer="0.511811023622047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showZeros="0" zoomScale="75" zoomScaleNormal="75" workbookViewId="0" topLeftCell="A1">
      <selection activeCell="A1" sqref="A1:S1"/>
    </sheetView>
  </sheetViews>
  <sheetFormatPr defaultColWidth="9.00390625" defaultRowHeight="12.75"/>
  <cols>
    <col min="1" max="1" width="8.75390625" style="1" customWidth="1"/>
    <col min="2" max="2" width="25.00390625" style="1" customWidth="1"/>
    <col min="3" max="3" width="5.25390625" style="23" customWidth="1"/>
    <col min="4" max="4" width="5.25390625" style="23" hidden="1" customWidth="1"/>
    <col min="5" max="8" width="6.25390625" style="1" customWidth="1"/>
    <col min="9" max="10" width="6.75390625" style="1" customWidth="1"/>
    <col min="11" max="11" width="6.25390625" style="1" customWidth="1"/>
    <col min="12" max="13" width="6.75390625" style="1" customWidth="1"/>
    <col min="14" max="14" width="6.25390625" style="1" customWidth="1"/>
    <col min="15" max="16" width="6.75390625" style="1" customWidth="1"/>
    <col min="17" max="17" width="5.75390625" style="1" customWidth="1"/>
    <col min="18" max="18" width="7.75390625" style="1" customWidth="1"/>
    <col min="19" max="19" width="5.75390625" style="1" customWidth="1"/>
    <col min="20" max="16384" width="8.875" style="1" customWidth="1"/>
  </cols>
  <sheetData>
    <row r="1" spans="1:19" s="60" customFormat="1" ht="54.75">
      <c r="A1" s="205" t="str">
        <f>+Лист1!A1</f>
        <v>ТАБЛИЦА РЕЗУЛЬТАТОВ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s="51" customFormat="1" ht="27">
      <c r="A2" s="206" t="str">
        <f>+Лист1!A2</f>
        <v>открытого первенства Калининского района г. Уфы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 s="51" customFormat="1" ht="27">
      <c r="A3" s="206" t="str">
        <f>+Лист1!A3</f>
        <v>по скоростной радиотелеграфии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18" s="34" customFormat="1" ht="11.25" customHeight="1">
      <c r="A4" s="35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9" s="46" customFormat="1" ht="24.75" thickBot="1">
      <c r="A5" s="61" t="s">
        <v>14</v>
      </c>
      <c r="B5" s="61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61"/>
      <c r="P5" s="61"/>
      <c r="R5" s="47"/>
      <c r="S5" s="85" t="str">
        <f>+Лист1!S5</f>
        <v>20 декабря 2009 г.</v>
      </c>
    </row>
    <row r="6" spans="1:19" ht="16.5">
      <c r="A6" s="32" t="s">
        <v>19</v>
      </c>
      <c r="B6" s="24" t="s">
        <v>0</v>
      </c>
      <c r="C6" s="24" t="s">
        <v>15</v>
      </c>
      <c r="D6" s="92" t="s">
        <v>17</v>
      </c>
      <c r="E6" s="196" t="s">
        <v>1</v>
      </c>
      <c r="F6" s="194"/>
      <c r="G6" s="92" t="s">
        <v>2</v>
      </c>
      <c r="H6" s="196" t="s">
        <v>3</v>
      </c>
      <c r="I6" s="194"/>
      <c r="J6" s="195"/>
      <c r="K6" s="207" t="s">
        <v>7</v>
      </c>
      <c r="L6" s="194"/>
      <c r="M6" s="208"/>
      <c r="N6" s="103" t="s">
        <v>28</v>
      </c>
      <c r="O6" s="92" t="s">
        <v>2</v>
      </c>
      <c r="P6" s="126" t="s">
        <v>8</v>
      </c>
      <c r="Q6" s="132" t="s">
        <v>26</v>
      </c>
      <c r="R6" s="209" t="s">
        <v>29</v>
      </c>
      <c r="S6" s="193"/>
    </row>
    <row r="7" spans="1:19" ht="16.5">
      <c r="A7" s="33" t="s">
        <v>20</v>
      </c>
      <c r="B7" s="27"/>
      <c r="C7" s="27" t="s">
        <v>16</v>
      </c>
      <c r="D7" s="93" t="s">
        <v>18</v>
      </c>
      <c r="E7" s="87" t="s">
        <v>4</v>
      </c>
      <c r="F7" s="27" t="s">
        <v>5</v>
      </c>
      <c r="G7" s="93" t="s">
        <v>12</v>
      </c>
      <c r="H7" s="87" t="s">
        <v>10</v>
      </c>
      <c r="I7" s="27" t="s">
        <v>11</v>
      </c>
      <c r="J7" s="98" t="s">
        <v>6</v>
      </c>
      <c r="K7" s="109" t="s">
        <v>10</v>
      </c>
      <c r="L7" s="27" t="s">
        <v>11</v>
      </c>
      <c r="M7" s="93" t="s">
        <v>6</v>
      </c>
      <c r="N7" s="104"/>
      <c r="O7" s="93" t="s">
        <v>9</v>
      </c>
      <c r="P7" s="127" t="s">
        <v>6</v>
      </c>
      <c r="Q7" s="43" t="s">
        <v>27</v>
      </c>
      <c r="R7" s="127" t="s">
        <v>6</v>
      </c>
      <c r="S7" s="43" t="s">
        <v>30</v>
      </c>
    </row>
    <row r="8" spans="1:19" s="51" customFormat="1" ht="29.25">
      <c r="A8" s="48">
        <v>1</v>
      </c>
      <c r="B8" s="49"/>
      <c r="C8" s="50"/>
      <c r="D8" s="122"/>
      <c r="E8" s="118"/>
      <c r="F8" s="49"/>
      <c r="G8" s="94">
        <v>0</v>
      </c>
      <c r="H8" s="88"/>
      <c r="I8" s="49"/>
      <c r="J8" s="99">
        <v>0</v>
      </c>
      <c r="K8" s="110"/>
      <c r="L8" s="49"/>
      <c r="M8" s="111">
        <v>0</v>
      </c>
      <c r="N8" s="105"/>
      <c r="O8" s="111">
        <v>0</v>
      </c>
      <c r="P8" s="128">
        <v>0</v>
      </c>
      <c r="Q8" s="133">
        <v>0</v>
      </c>
      <c r="R8" s="210"/>
      <c r="S8" s="211"/>
    </row>
    <row r="9" spans="1:19" s="51" customFormat="1" ht="29.25">
      <c r="A9" s="52">
        <v>2</v>
      </c>
      <c r="B9" s="53"/>
      <c r="C9" s="54"/>
      <c r="D9" s="123"/>
      <c r="E9" s="119"/>
      <c r="F9" s="53"/>
      <c r="G9" s="95">
        <v>0</v>
      </c>
      <c r="H9" s="89"/>
      <c r="I9" s="53"/>
      <c r="J9" s="100">
        <v>0</v>
      </c>
      <c r="K9" s="112"/>
      <c r="L9" s="53"/>
      <c r="M9" s="113">
        <v>0</v>
      </c>
      <c r="N9" s="106"/>
      <c r="O9" s="113">
        <v>0</v>
      </c>
      <c r="P9" s="129">
        <v>0</v>
      </c>
      <c r="Q9" s="134">
        <v>0</v>
      </c>
      <c r="R9" s="212"/>
      <c r="S9" s="213"/>
    </row>
    <row r="10" spans="1:19" s="51" customFormat="1" ht="29.25">
      <c r="A10" s="55">
        <v>3</v>
      </c>
      <c r="B10" s="56"/>
      <c r="C10" s="57"/>
      <c r="D10" s="124"/>
      <c r="E10" s="120"/>
      <c r="F10" s="56"/>
      <c r="G10" s="96">
        <v>0</v>
      </c>
      <c r="H10" s="90"/>
      <c r="I10" s="56"/>
      <c r="J10" s="101">
        <v>0</v>
      </c>
      <c r="K10" s="114"/>
      <c r="L10" s="56"/>
      <c r="M10" s="115">
        <v>0</v>
      </c>
      <c r="N10" s="107"/>
      <c r="O10" s="115">
        <v>0</v>
      </c>
      <c r="P10" s="130">
        <v>0</v>
      </c>
      <c r="Q10" s="58">
        <v>0</v>
      </c>
      <c r="R10" s="130">
        <v>0</v>
      </c>
      <c r="S10" s="58">
        <v>0</v>
      </c>
    </row>
    <row r="11" spans="1:19" s="51" customFormat="1" ht="29.25">
      <c r="A11" s="48">
        <v>4</v>
      </c>
      <c r="B11" s="49"/>
      <c r="C11" s="50"/>
      <c r="D11" s="122"/>
      <c r="E11" s="118"/>
      <c r="F11" s="49"/>
      <c r="G11" s="94">
        <v>0</v>
      </c>
      <c r="H11" s="88"/>
      <c r="I11" s="49"/>
      <c r="J11" s="99">
        <v>0</v>
      </c>
      <c r="K11" s="110"/>
      <c r="L11" s="49"/>
      <c r="M11" s="111">
        <v>0</v>
      </c>
      <c r="N11" s="105"/>
      <c r="O11" s="111">
        <v>0</v>
      </c>
      <c r="P11" s="128">
        <v>0</v>
      </c>
      <c r="Q11" s="133">
        <v>0</v>
      </c>
      <c r="R11" s="210"/>
      <c r="S11" s="211"/>
    </row>
    <row r="12" spans="1:19" s="51" customFormat="1" ht="29.25">
      <c r="A12" s="52">
        <v>5</v>
      </c>
      <c r="B12" s="53"/>
      <c r="C12" s="54"/>
      <c r="D12" s="123"/>
      <c r="E12" s="119"/>
      <c r="F12" s="53"/>
      <c r="G12" s="95">
        <v>0</v>
      </c>
      <c r="H12" s="89"/>
      <c r="I12" s="53"/>
      <c r="J12" s="100">
        <v>0</v>
      </c>
      <c r="K12" s="112"/>
      <c r="L12" s="53"/>
      <c r="M12" s="113">
        <v>0</v>
      </c>
      <c r="N12" s="106"/>
      <c r="O12" s="113">
        <v>0</v>
      </c>
      <c r="P12" s="129">
        <v>0</v>
      </c>
      <c r="Q12" s="134">
        <v>0</v>
      </c>
      <c r="R12" s="212"/>
      <c r="S12" s="213"/>
    </row>
    <row r="13" spans="1:19" s="51" customFormat="1" ht="29.25">
      <c r="A13" s="55">
        <v>6</v>
      </c>
      <c r="B13" s="56"/>
      <c r="C13" s="57"/>
      <c r="D13" s="124"/>
      <c r="E13" s="120"/>
      <c r="F13" s="56"/>
      <c r="G13" s="96">
        <v>0</v>
      </c>
      <c r="H13" s="90"/>
      <c r="I13" s="56"/>
      <c r="J13" s="101">
        <v>0</v>
      </c>
      <c r="K13" s="114"/>
      <c r="L13" s="56"/>
      <c r="M13" s="115">
        <v>0</v>
      </c>
      <c r="N13" s="107"/>
      <c r="O13" s="115">
        <v>0</v>
      </c>
      <c r="P13" s="130">
        <v>0</v>
      </c>
      <c r="Q13" s="58">
        <v>0</v>
      </c>
      <c r="R13" s="130">
        <v>0</v>
      </c>
      <c r="S13" s="58">
        <v>0</v>
      </c>
    </row>
    <row r="14" spans="1:19" s="51" customFormat="1" ht="29.25">
      <c r="A14" s="48">
        <v>7</v>
      </c>
      <c r="B14" s="49"/>
      <c r="C14" s="50"/>
      <c r="D14" s="122"/>
      <c r="E14" s="118"/>
      <c r="F14" s="49"/>
      <c r="G14" s="94">
        <v>0</v>
      </c>
      <c r="H14" s="88"/>
      <c r="I14" s="49"/>
      <c r="J14" s="99">
        <v>0</v>
      </c>
      <c r="K14" s="110"/>
      <c r="L14" s="49"/>
      <c r="M14" s="111">
        <v>0</v>
      </c>
      <c r="N14" s="105"/>
      <c r="O14" s="111">
        <v>0</v>
      </c>
      <c r="P14" s="128">
        <v>0</v>
      </c>
      <c r="Q14" s="133">
        <v>0</v>
      </c>
      <c r="R14" s="210"/>
      <c r="S14" s="211"/>
    </row>
    <row r="15" spans="1:19" s="51" customFormat="1" ht="29.25">
      <c r="A15" s="52">
        <v>8</v>
      </c>
      <c r="B15" s="53"/>
      <c r="C15" s="54"/>
      <c r="D15" s="123"/>
      <c r="E15" s="119"/>
      <c r="F15" s="53"/>
      <c r="G15" s="95">
        <v>0</v>
      </c>
      <c r="H15" s="89"/>
      <c r="I15" s="53"/>
      <c r="J15" s="100">
        <v>0</v>
      </c>
      <c r="K15" s="112"/>
      <c r="L15" s="53"/>
      <c r="M15" s="113">
        <v>0</v>
      </c>
      <c r="N15" s="106"/>
      <c r="O15" s="113">
        <v>0</v>
      </c>
      <c r="P15" s="129">
        <v>0</v>
      </c>
      <c r="Q15" s="134">
        <v>0</v>
      </c>
      <c r="R15" s="212"/>
      <c r="S15" s="213"/>
    </row>
    <row r="16" spans="1:19" s="51" customFormat="1" ht="29.25">
      <c r="A16" s="55">
        <f>1+A15</f>
        <v>9</v>
      </c>
      <c r="B16" s="56"/>
      <c r="C16" s="57"/>
      <c r="D16" s="124"/>
      <c r="E16" s="120"/>
      <c r="F16" s="56"/>
      <c r="G16" s="96">
        <v>0</v>
      </c>
      <c r="H16" s="90"/>
      <c r="I16" s="56"/>
      <c r="J16" s="101">
        <v>0</v>
      </c>
      <c r="K16" s="114"/>
      <c r="L16" s="56"/>
      <c r="M16" s="115">
        <v>0</v>
      </c>
      <c r="N16" s="107"/>
      <c r="O16" s="115">
        <v>0</v>
      </c>
      <c r="P16" s="130">
        <v>0</v>
      </c>
      <c r="Q16" s="58">
        <v>0</v>
      </c>
      <c r="R16" s="130">
        <v>0</v>
      </c>
      <c r="S16" s="58">
        <v>0</v>
      </c>
    </row>
    <row r="17" spans="1:19" s="51" customFormat="1" ht="29.25">
      <c r="A17" s="59">
        <v>10</v>
      </c>
      <c r="B17" s="49"/>
      <c r="C17" s="50"/>
      <c r="D17" s="122"/>
      <c r="E17" s="118"/>
      <c r="F17" s="49"/>
      <c r="G17" s="94">
        <v>0</v>
      </c>
      <c r="H17" s="88"/>
      <c r="I17" s="49"/>
      <c r="J17" s="99">
        <v>0</v>
      </c>
      <c r="K17" s="110"/>
      <c r="L17" s="49"/>
      <c r="M17" s="111">
        <v>0</v>
      </c>
      <c r="N17" s="105"/>
      <c r="O17" s="111">
        <v>0</v>
      </c>
      <c r="P17" s="128">
        <v>0</v>
      </c>
      <c r="Q17" s="133">
        <v>0</v>
      </c>
      <c r="R17" s="210"/>
      <c r="S17" s="211"/>
    </row>
    <row r="18" spans="1:19" s="51" customFormat="1" ht="29.25">
      <c r="A18" s="52">
        <v>11</v>
      </c>
      <c r="B18" s="53"/>
      <c r="C18" s="54"/>
      <c r="D18" s="123"/>
      <c r="E18" s="119"/>
      <c r="F18" s="53"/>
      <c r="G18" s="95">
        <v>0</v>
      </c>
      <c r="H18" s="89"/>
      <c r="I18" s="53"/>
      <c r="J18" s="100">
        <v>0</v>
      </c>
      <c r="K18" s="112"/>
      <c r="L18" s="53"/>
      <c r="M18" s="113">
        <v>0</v>
      </c>
      <c r="N18" s="106"/>
      <c r="O18" s="113">
        <v>0</v>
      </c>
      <c r="P18" s="129">
        <v>0</v>
      </c>
      <c r="Q18" s="134">
        <v>0</v>
      </c>
      <c r="R18" s="212"/>
      <c r="S18" s="213"/>
    </row>
    <row r="19" spans="1:19" s="51" customFormat="1" ht="29.25">
      <c r="A19" s="55">
        <v>12</v>
      </c>
      <c r="B19" s="56"/>
      <c r="C19" s="57"/>
      <c r="D19" s="124"/>
      <c r="E19" s="120"/>
      <c r="F19" s="56"/>
      <c r="G19" s="96">
        <v>0</v>
      </c>
      <c r="H19" s="90"/>
      <c r="I19" s="56"/>
      <c r="J19" s="101">
        <v>0</v>
      </c>
      <c r="K19" s="114"/>
      <c r="L19" s="56"/>
      <c r="M19" s="115">
        <v>0</v>
      </c>
      <c r="N19" s="107"/>
      <c r="O19" s="115">
        <v>0</v>
      </c>
      <c r="P19" s="130">
        <v>0</v>
      </c>
      <c r="Q19" s="58">
        <v>0</v>
      </c>
      <c r="R19" s="130">
        <v>0</v>
      </c>
      <c r="S19" s="58">
        <v>0</v>
      </c>
    </row>
    <row r="20" spans="1:19" s="51" customFormat="1" ht="29.25">
      <c r="A20" s="59">
        <v>13</v>
      </c>
      <c r="B20" s="49"/>
      <c r="C20" s="50"/>
      <c r="D20" s="122"/>
      <c r="E20" s="118"/>
      <c r="F20" s="49"/>
      <c r="G20" s="94">
        <v>0</v>
      </c>
      <c r="H20" s="88"/>
      <c r="I20" s="49"/>
      <c r="J20" s="99">
        <v>0</v>
      </c>
      <c r="K20" s="110"/>
      <c r="L20" s="49"/>
      <c r="M20" s="111">
        <v>0</v>
      </c>
      <c r="N20" s="105"/>
      <c r="O20" s="111">
        <v>0</v>
      </c>
      <c r="P20" s="128">
        <v>0</v>
      </c>
      <c r="Q20" s="133">
        <v>0</v>
      </c>
      <c r="R20" s="210"/>
      <c r="S20" s="211"/>
    </row>
    <row r="21" spans="1:19" s="51" customFormat="1" ht="29.25">
      <c r="A21" s="52">
        <v>14</v>
      </c>
      <c r="B21" s="53"/>
      <c r="C21" s="54"/>
      <c r="D21" s="123"/>
      <c r="E21" s="119"/>
      <c r="F21" s="53"/>
      <c r="G21" s="95">
        <v>0</v>
      </c>
      <c r="H21" s="89"/>
      <c r="I21" s="53"/>
      <c r="J21" s="100">
        <v>0</v>
      </c>
      <c r="K21" s="112"/>
      <c r="L21" s="53"/>
      <c r="M21" s="113">
        <v>0</v>
      </c>
      <c r="N21" s="106"/>
      <c r="O21" s="113">
        <v>0</v>
      </c>
      <c r="P21" s="129">
        <v>0</v>
      </c>
      <c r="Q21" s="134">
        <v>0</v>
      </c>
      <c r="R21" s="212"/>
      <c r="S21" s="213"/>
    </row>
    <row r="22" spans="1:19" s="51" customFormat="1" ht="29.25">
      <c r="A22" s="55">
        <v>15</v>
      </c>
      <c r="B22" s="56"/>
      <c r="C22" s="57"/>
      <c r="D22" s="124"/>
      <c r="E22" s="120"/>
      <c r="F22" s="56"/>
      <c r="G22" s="96">
        <v>0</v>
      </c>
      <c r="H22" s="90"/>
      <c r="I22" s="56"/>
      <c r="J22" s="101">
        <v>0</v>
      </c>
      <c r="K22" s="114"/>
      <c r="L22" s="56"/>
      <c r="M22" s="115">
        <v>0</v>
      </c>
      <c r="N22" s="107"/>
      <c r="O22" s="115">
        <v>0</v>
      </c>
      <c r="P22" s="130">
        <v>0</v>
      </c>
      <c r="Q22" s="58">
        <v>0</v>
      </c>
      <c r="R22" s="130">
        <v>0</v>
      </c>
      <c r="S22" s="58">
        <v>0</v>
      </c>
    </row>
    <row r="23" spans="1:19" s="51" customFormat="1" ht="29.25">
      <c r="A23" s="48">
        <v>16</v>
      </c>
      <c r="B23" s="73"/>
      <c r="C23" s="74"/>
      <c r="D23" s="125"/>
      <c r="E23" s="121"/>
      <c r="F23" s="73"/>
      <c r="G23" s="97">
        <v>0</v>
      </c>
      <c r="H23" s="91"/>
      <c r="I23" s="73"/>
      <c r="J23" s="102">
        <v>0</v>
      </c>
      <c r="K23" s="116"/>
      <c r="L23" s="73"/>
      <c r="M23" s="117">
        <v>0</v>
      </c>
      <c r="N23" s="108"/>
      <c r="O23" s="117">
        <v>0</v>
      </c>
      <c r="P23" s="131">
        <v>0</v>
      </c>
      <c r="Q23" s="135">
        <v>0</v>
      </c>
      <c r="R23" s="210"/>
      <c r="S23" s="211"/>
    </row>
    <row r="24" spans="1:19" s="51" customFormat="1" ht="29.25">
      <c r="A24" s="52">
        <v>17</v>
      </c>
      <c r="B24" s="53"/>
      <c r="C24" s="54"/>
      <c r="D24" s="123"/>
      <c r="E24" s="119"/>
      <c r="F24" s="53"/>
      <c r="G24" s="95">
        <v>0</v>
      </c>
      <c r="H24" s="89"/>
      <c r="I24" s="53"/>
      <c r="J24" s="100">
        <v>0</v>
      </c>
      <c r="K24" s="112"/>
      <c r="L24" s="53"/>
      <c r="M24" s="113">
        <v>0</v>
      </c>
      <c r="N24" s="106"/>
      <c r="O24" s="113">
        <v>0</v>
      </c>
      <c r="P24" s="129">
        <v>0</v>
      </c>
      <c r="Q24" s="134">
        <v>0</v>
      </c>
      <c r="R24" s="212"/>
      <c r="S24" s="213"/>
    </row>
    <row r="25" spans="1:19" s="51" customFormat="1" ht="29.25">
      <c r="A25" s="55">
        <v>18</v>
      </c>
      <c r="B25" s="56"/>
      <c r="C25" s="57"/>
      <c r="D25" s="124"/>
      <c r="E25" s="120"/>
      <c r="F25" s="56"/>
      <c r="G25" s="96">
        <v>0</v>
      </c>
      <c r="H25" s="90"/>
      <c r="I25" s="56"/>
      <c r="J25" s="101">
        <v>0</v>
      </c>
      <c r="K25" s="114"/>
      <c r="L25" s="56"/>
      <c r="M25" s="115">
        <v>0</v>
      </c>
      <c r="N25" s="107"/>
      <c r="O25" s="115">
        <v>0</v>
      </c>
      <c r="P25" s="130">
        <v>0</v>
      </c>
      <c r="Q25" s="58">
        <v>0</v>
      </c>
      <c r="R25" s="130">
        <v>0</v>
      </c>
      <c r="S25" s="58">
        <v>0</v>
      </c>
    </row>
    <row r="26" spans="1:19" s="51" customFormat="1" ht="29.25">
      <c r="A26" s="48">
        <f aca="true" t="shared" si="0" ref="A26:A40">1+A25</f>
        <v>19</v>
      </c>
      <c r="B26" s="73"/>
      <c r="C26" s="74"/>
      <c r="D26" s="125"/>
      <c r="E26" s="121"/>
      <c r="F26" s="73"/>
      <c r="G26" s="97">
        <v>0</v>
      </c>
      <c r="H26" s="91"/>
      <c r="I26" s="73"/>
      <c r="J26" s="102">
        <v>0</v>
      </c>
      <c r="K26" s="116"/>
      <c r="L26" s="73"/>
      <c r="M26" s="117">
        <v>0</v>
      </c>
      <c r="N26" s="108"/>
      <c r="O26" s="117">
        <v>0</v>
      </c>
      <c r="P26" s="131">
        <v>0</v>
      </c>
      <c r="Q26" s="135">
        <v>0</v>
      </c>
      <c r="R26" s="210"/>
      <c r="S26" s="211"/>
    </row>
    <row r="27" spans="1:19" s="51" customFormat="1" ht="29.25">
      <c r="A27" s="52">
        <f t="shared" si="0"/>
        <v>20</v>
      </c>
      <c r="B27" s="53"/>
      <c r="C27" s="54"/>
      <c r="D27" s="123"/>
      <c r="E27" s="119"/>
      <c r="F27" s="53"/>
      <c r="G27" s="95">
        <v>0</v>
      </c>
      <c r="H27" s="89"/>
      <c r="I27" s="53"/>
      <c r="J27" s="100">
        <v>0</v>
      </c>
      <c r="K27" s="112"/>
      <c r="L27" s="53"/>
      <c r="M27" s="113">
        <v>0</v>
      </c>
      <c r="N27" s="106"/>
      <c r="O27" s="113">
        <v>0</v>
      </c>
      <c r="P27" s="129">
        <v>0</v>
      </c>
      <c r="Q27" s="134">
        <v>0</v>
      </c>
      <c r="R27" s="212"/>
      <c r="S27" s="213"/>
    </row>
    <row r="28" spans="1:19" s="51" customFormat="1" ht="29.25">
      <c r="A28" s="55">
        <f t="shared" si="0"/>
        <v>21</v>
      </c>
      <c r="B28" s="56"/>
      <c r="C28" s="57"/>
      <c r="D28" s="124"/>
      <c r="E28" s="120"/>
      <c r="F28" s="56"/>
      <c r="G28" s="96">
        <v>0</v>
      </c>
      <c r="H28" s="90"/>
      <c r="I28" s="56"/>
      <c r="J28" s="101">
        <v>0</v>
      </c>
      <c r="K28" s="114"/>
      <c r="L28" s="56"/>
      <c r="M28" s="115">
        <v>0</v>
      </c>
      <c r="N28" s="107"/>
      <c r="O28" s="115">
        <v>0</v>
      </c>
      <c r="P28" s="130">
        <v>0</v>
      </c>
      <c r="Q28" s="58">
        <v>0</v>
      </c>
      <c r="R28" s="130">
        <v>0</v>
      </c>
      <c r="S28" s="58">
        <v>0</v>
      </c>
    </row>
    <row r="29" spans="1:19" s="51" customFormat="1" ht="29.25">
      <c r="A29" s="48">
        <f t="shared" si="0"/>
        <v>22</v>
      </c>
      <c r="B29" s="73"/>
      <c r="C29" s="74"/>
      <c r="D29" s="125"/>
      <c r="E29" s="121"/>
      <c r="F29" s="73"/>
      <c r="G29" s="97">
        <v>0</v>
      </c>
      <c r="H29" s="91"/>
      <c r="I29" s="73"/>
      <c r="J29" s="102">
        <v>0</v>
      </c>
      <c r="K29" s="116"/>
      <c r="L29" s="73"/>
      <c r="M29" s="117">
        <v>0</v>
      </c>
      <c r="N29" s="108"/>
      <c r="O29" s="117">
        <v>0</v>
      </c>
      <c r="P29" s="131">
        <v>0</v>
      </c>
      <c r="Q29" s="135">
        <v>0</v>
      </c>
      <c r="R29" s="210"/>
      <c r="S29" s="211"/>
    </row>
    <row r="30" spans="1:19" s="51" customFormat="1" ht="29.25">
      <c r="A30" s="52">
        <f t="shared" si="0"/>
        <v>23</v>
      </c>
      <c r="B30" s="53"/>
      <c r="C30" s="54"/>
      <c r="D30" s="123"/>
      <c r="E30" s="119"/>
      <c r="F30" s="53"/>
      <c r="G30" s="95">
        <v>0</v>
      </c>
      <c r="H30" s="89"/>
      <c r="I30" s="53"/>
      <c r="J30" s="100">
        <v>0</v>
      </c>
      <c r="K30" s="112"/>
      <c r="L30" s="53"/>
      <c r="M30" s="113">
        <v>0</v>
      </c>
      <c r="N30" s="106"/>
      <c r="O30" s="113">
        <v>0</v>
      </c>
      <c r="P30" s="129">
        <v>0</v>
      </c>
      <c r="Q30" s="134">
        <v>0</v>
      </c>
      <c r="R30" s="212"/>
      <c r="S30" s="213"/>
    </row>
    <row r="31" spans="1:19" s="51" customFormat="1" ht="29.25">
      <c r="A31" s="55">
        <f t="shared" si="0"/>
        <v>24</v>
      </c>
      <c r="B31" s="56"/>
      <c r="C31" s="57"/>
      <c r="D31" s="124"/>
      <c r="E31" s="120"/>
      <c r="F31" s="56"/>
      <c r="G31" s="96">
        <v>0</v>
      </c>
      <c r="H31" s="90"/>
      <c r="I31" s="56"/>
      <c r="J31" s="101">
        <v>0</v>
      </c>
      <c r="K31" s="114"/>
      <c r="L31" s="56"/>
      <c r="M31" s="115">
        <v>0</v>
      </c>
      <c r="N31" s="107"/>
      <c r="O31" s="115">
        <v>0</v>
      </c>
      <c r="P31" s="130">
        <v>0</v>
      </c>
      <c r="Q31" s="58">
        <v>0</v>
      </c>
      <c r="R31" s="130">
        <v>0</v>
      </c>
      <c r="S31" s="58">
        <v>0</v>
      </c>
    </row>
    <row r="32" spans="1:19" s="51" customFormat="1" ht="29.25">
      <c r="A32" s="48">
        <f t="shared" si="0"/>
        <v>25</v>
      </c>
      <c r="B32" s="73"/>
      <c r="C32" s="74"/>
      <c r="D32" s="125"/>
      <c r="E32" s="121"/>
      <c r="F32" s="73"/>
      <c r="G32" s="97">
        <v>0</v>
      </c>
      <c r="H32" s="91"/>
      <c r="I32" s="73"/>
      <c r="J32" s="102">
        <v>0</v>
      </c>
      <c r="K32" s="116"/>
      <c r="L32" s="73"/>
      <c r="M32" s="117">
        <v>0</v>
      </c>
      <c r="N32" s="108"/>
      <c r="O32" s="117">
        <v>0</v>
      </c>
      <c r="P32" s="131">
        <v>0</v>
      </c>
      <c r="Q32" s="135">
        <v>0</v>
      </c>
      <c r="R32" s="210"/>
      <c r="S32" s="211"/>
    </row>
    <row r="33" spans="1:19" s="51" customFormat="1" ht="29.25">
      <c r="A33" s="52">
        <f t="shared" si="0"/>
        <v>26</v>
      </c>
      <c r="B33" s="53"/>
      <c r="C33" s="54"/>
      <c r="D33" s="123"/>
      <c r="E33" s="119"/>
      <c r="F33" s="53"/>
      <c r="G33" s="95">
        <v>0</v>
      </c>
      <c r="H33" s="89"/>
      <c r="I33" s="53"/>
      <c r="J33" s="100">
        <v>0</v>
      </c>
      <c r="K33" s="112"/>
      <c r="L33" s="53"/>
      <c r="M33" s="113">
        <v>0</v>
      </c>
      <c r="N33" s="106"/>
      <c r="O33" s="113">
        <v>0</v>
      </c>
      <c r="P33" s="129">
        <v>0</v>
      </c>
      <c r="Q33" s="134">
        <v>0</v>
      </c>
      <c r="R33" s="212"/>
      <c r="S33" s="213"/>
    </row>
    <row r="34" spans="1:19" s="51" customFormat="1" ht="29.25">
      <c r="A34" s="55">
        <f t="shared" si="0"/>
        <v>27</v>
      </c>
      <c r="B34" s="56"/>
      <c r="C34" s="57"/>
      <c r="D34" s="124"/>
      <c r="E34" s="120"/>
      <c r="F34" s="56"/>
      <c r="G34" s="96">
        <v>0</v>
      </c>
      <c r="H34" s="90"/>
      <c r="I34" s="56"/>
      <c r="J34" s="101">
        <v>0</v>
      </c>
      <c r="K34" s="114"/>
      <c r="L34" s="56"/>
      <c r="M34" s="115">
        <v>0</v>
      </c>
      <c r="N34" s="107"/>
      <c r="O34" s="115">
        <v>0</v>
      </c>
      <c r="P34" s="130">
        <v>0</v>
      </c>
      <c r="Q34" s="58">
        <v>0</v>
      </c>
      <c r="R34" s="130">
        <v>0</v>
      </c>
      <c r="S34" s="58">
        <v>0</v>
      </c>
    </row>
    <row r="35" spans="1:19" s="51" customFormat="1" ht="29.25">
      <c r="A35" s="48">
        <f t="shared" si="0"/>
        <v>28</v>
      </c>
      <c r="B35" s="73"/>
      <c r="C35" s="74"/>
      <c r="D35" s="125"/>
      <c r="E35" s="121"/>
      <c r="F35" s="73"/>
      <c r="G35" s="97">
        <v>0</v>
      </c>
      <c r="H35" s="91"/>
      <c r="I35" s="73"/>
      <c r="J35" s="102">
        <v>0</v>
      </c>
      <c r="K35" s="116"/>
      <c r="L35" s="73"/>
      <c r="M35" s="117">
        <v>0</v>
      </c>
      <c r="N35" s="108"/>
      <c r="O35" s="117">
        <v>0</v>
      </c>
      <c r="P35" s="131">
        <v>0</v>
      </c>
      <c r="Q35" s="135">
        <v>0</v>
      </c>
      <c r="R35" s="210"/>
      <c r="S35" s="211"/>
    </row>
    <row r="36" spans="1:19" s="51" customFormat="1" ht="29.25">
      <c r="A36" s="52">
        <f t="shared" si="0"/>
        <v>29</v>
      </c>
      <c r="B36" s="53"/>
      <c r="C36" s="54"/>
      <c r="D36" s="123"/>
      <c r="E36" s="119"/>
      <c r="F36" s="53"/>
      <c r="G36" s="95">
        <v>0</v>
      </c>
      <c r="H36" s="89"/>
      <c r="I36" s="53"/>
      <c r="J36" s="100">
        <v>0</v>
      </c>
      <c r="K36" s="112"/>
      <c r="L36" s="53"/>
      <c r="M36" s="113">
        <v>0</v>
      </c>
      <c r="N36" s="106"/>
      <c r="O36" s="113">
        <v>0</v>
      </c>
      <c r="P36" s="129">
        <v>0</v>
      </c>
      <c r="Q36" s="134">
        <v>0</v>
      </c>
      <c r="R36" s="212"/>
      <c r="S36" s="213"/>
    </row>
    <row r="37" spans="1:19" s="51" customFormat="1" ht="29.25">
      <c r="A37" s="55">
        <f t="shared" si="0"/>
        <v>30</v>
      </c>
      <c r="B37" s="56"/>
      <c r="C37" s="57"/>
      <c r="D37" s="124"/>
      <c r="E37" s="120"/>
      <c r="F37" s="56"/>
      <c r="G37" s="96">
        <v>0</v>
      </c>
      <c r="H37" s="90"/>
      <c r="I37" s="56"/>
      <c r="J37" s="101">
        <v>0</v>
      </c>
      <c r="K37" s="114"/>
      <c r="L37" s="56"/>
      <c r="M37" s="115">
        <v>0</v>
      </c>
      <c r="N37" s="107"/>
      <c r="O37" s="115">
        <v>0</v>
      </c>
      <c r="P37" s="130">
        <v>0</v>
      </c>
      <c r="Q37" s="58">
        <v>0</v>
      </c>
      <c r="R37" s="130">
        <v>0</v>
      </c>
      <c r="S37" s="58">
        <v>0</v>
      </c>
    </row>
    <row r="38" spans="1:19" s="51" customFormat="1" ht="29.25">
      <c r="A38" s="59">
        <f t="shared" si="0"/>
        <v>31</v>
      </c>
      <c r="B38" s="49"/>
      <c r="C38" s="50"/>
      <c r="D38" s="122"/>
      <c r="E38" s="118"/>
      <c r="F38" s="49"/>
      <c r="G38" s="94">
        <v>0</v>
      </c>
      <c r="H38" s="88"/>
      <c r="I38" s="49"/>
      <c r="J38" s="99">
        <v>0</v>
      </c>
      <c r="K38" s="110"/>
      <c r="L38" s="49"/>
      <c r="M38" s="111">
        <v>0</v>
      </c>
      <c r="N38" s="105"/>
      <c r="O38" s="111">
        <v>0</v>
      </c>
      <c r="P38" s="128">
        <v>0</v>
      </c>
      <c r="Q38" s="133">
        <v>0</v>
      </c>
      <c r="R38" s="210"/>
      <c r="S38" s="211"/>
    </row>
    <row r="39" spans="1:19" s="51" customFormat="1" ht="29.25">
      <c r="A39" s="52">
        <f t="shared" si="0"/>
        <v>32</v>
      </c>
      <c r="B39" s="53"/>
      <c r="C39" s="54"/>
      <c r="D39" s="123"/>
      <c r="E39" s="119"/>
      <c r="F39" s="53"/>
      <c r="G39" s="95">
        <v>0</v>
      </c>
      <c r="H39" s="89"/>
      <c r="I39" s="53"/>
      <c r="J39" s="100">
        <v>0</v>
      </c>
      <c r="K39" s="112"/>
      <c r="L39" s="53"/>
      <c r="M39" s="113">
        <v>0</v>
      </c>
      <c r="N39" s="106"/>
      <c r="O39" s="113">
        <v>0</v>
      </c>
      <c r="P39" s="129">
        <v>0</v>
      </c>
      <c r="Q39" s="134">
        <v>0</v>
      </c>
      <c r="R39" s="212"/>
      <c r="S39" s="213"/>
    </row>
    <row r="40" spans="1:19" s="51" customFormat="1" ht="30" thickBot="1">
      <c r="A40" s="148">
        <f t="shared" si="0"/>
        <v>33</v>
      </c>
      <c r="B40" s="149"/>
      <c r="C40" s="150"/>
      <c r="D40" s="151"/>
      <c r="E40" s="152"/>
      <c r="F40" s="149"/>
      <c r="G40" s="153">
        <v>0</v>
      </c>
      <c r="H40" s="154"/>
      <c r="I40" s="149"/>
      <c r="J40" s="155">
        <v>0</v>
      </c>
      <c r="K40" s="156"/>
      <c r="L40" s="149"/>
      <c r="M40" s="157">
        <v>0</v>
      </c>
      <c r="N40" s="158"/>
      <c r="O40" s="157">
        <v>0</v>
      </c>
      <c r="P40" s="159">
        <v>0</v>
      </c>
      <c r="Q40" s="160">
        <v>0</v>
      </c>
      <c r="R40" s="203"/>
      <c r="S40" s="204"/>
    </row>
    <row r="41" spans="1:19" ht="29.25" customHeight="1">
      <c r="A41" s="161"/>
      <c r="B41" s="162"/>
      <c r="C41" s="163"/>
      <c r="D41" s="163"/>
      <c r="E41" s="162"/>
      <c r="F41" s="162"/>
      <c r="G41" s="162"/>
      <c r="H41" s="164"/>
      <c r="I41" s="162"/>
      <c r="J41" s="165"/>
      <c r="K41" s="164"/>
      <c r="L41" s="162"/>
      <c r="M41" s="165"/>
      <c r="N41" s="166"/>
      <c r="O41" s="165"/>
      <c r="P41" s="167"/>
      <c r="Q41" s="168"/>
      <c r="R41" s="169"/>
      <c r="S41" s="169"/>
    </row>
    <row r="42" spans="1:19" s="62" customFormat="1" ht="21">
      <c r="A42" s="62" t="s">
        <v>13</v>
      </c>
      <c r="C42" s="63"/>
      <c r="D42" s="63"/>
      <c r="H42" s="170">
        <f>+Лист1!H45</f>
        <v>0</v>
      </c>
      <c r="K42" s="62" t="s">
        <v>21</v>
      </c>
      <c r="S42" s="170" t="str">
        <f>+Лист1!S45</f>
        <v>Китабова Ю. В.</v>
      </c>
    </row>
    <row r="43" spans="1:19" ht="21">
      <c r="A43" s="72"/>
      <c r="B43" s="72"/>
      <c r="C43" s="63"/>
      <c r="D43" s="72"/>
      <c r="E43" s="72"/>
      <c r="F43" s="62"/>
      <c r="G43" s="72"/>
      <c r="H43" s="84"/>
      <c r="I43" s="62"/>
      <c r="J43" s="72"/>
      <c r="K43" s="72"/>
      <c r="L43" s="72"/>
      <c r="M43" s="72"/>
      <c r="N43" s="62"/>
      <c r="O43" s="62"/>
      <c r="P43" s="62"/>
      <c r="Q43" s="72"/>
      <c r="R43" s="72"/>
      <c r="S43" s="84"/>
    </row>
    <row r="44" spans="2:17" ht="15">
      <c r="B44" s="18"/>
      <c r="E44" s="18"/>
      <c r="K44" s="18"/>
      <c r="M44" s="18"/>
      <c r="O44" s="18"/>
      <c r="Q44" s="18"/>
    </row>
    <row r="45" spans="1:17" ht="15">
      <c r="A45" s="18"/>
      <c r="Q45" s="18"/>
    </row>
  </sheetData>
  <mergeCells count="30">
    <mergeCell ref="R20:S20"/>
    <mergeCell ref="R21:S21"/>
    <mergeCell ref="R32:S32"/>
    <mergeCell ref="R33:S33"/>
    <mergeCell ref="R29:S29"/>
    <mergeCell ref="R30:S30"/>
    <mergeCell ref="R17:S17"/>
    <mergeCell ref="R18:S18"/>
    <mergeCell ref="R38:S38"/>
    <mergeCell ref="R39:S39"/>
    <mergeCell ref="R23:S23"/>
    <mergeCell ref="R24:S24"/>
    <mergeCell ref="R35:S35"/>
    <mergeCell ref="R36:S36"/>
    <mergeCell ref="R26:S26"/>
    <mergeCell ref="R27:S27"/>
    <mergeCell ref="R11:S11"/>
    <mergeCell ref="R12:S12"/>
    <mergeCell ref="R14:S14"/>
    <mergeCell ref="R15:S15"/>
    <mergeCell ref="R40:S40"/>
    <mergeCell ref="A1:S1"/>
    <mergeCell ref="A2:S2"/>
    <mergeCell ref="A3:S3"/>
    <mergeCell ref="E6:F6"/>
    <mergeCell ref="H6:J6"/>
    <mergeCell ref="K6:M6"/>
    <mergeCell ref="R6:S6"/>
    <mergeCell ref="R8:S8"/>
    <mergeCell ref="R9:S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</cp:lastModifiedBy>
  <cp:lastPrinted>2009-12-21T17:56:14Z</cp:lastPrinted>
  <dcterms:created xsi:type="dcterms:W3CDTF">2001-12-22T06:17:33Z</dcterms:created>
  <dcterms:modified xsi:type="dcterms:W3CDTF">2009-12-21T17:56:17Z</dcterms:modified>
  <cp:category/>
  <cp:version/>
  <cp:contentType/>
  <cp:contentStatus/>
</cp:coreProperties>
</file>