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'Лист1'!$A$1:$K$30</definedName>
    <definedName name="_xlnm.Print_Area" localSheetId="1">'Лист2'!$A$1:$K$34</definedName>
  </definedNames>
  <calcPr fullCalcOnLoad="1"/>
</workbook>
</file>

<file path=xl/sharedStrings.xml><?xml version="1.0" encoding="utf-8"?>
<sst xmlns="http://schemas.openxmlformats.org/spreadsheetml/2006/main" count="61" uniqueCount="39">
  <si>
    <t>Таблица результатов</t>
  </si>
  <si>
    <t>соревнований "Мемориал Извольского Б. В."</t>
  </si>
  <si>
    <t>по скоростной радиотелеграфии - смешанный текст</t>
  </si>
  <si>
    <t>Дом творчества Калининского района г. Уфы</t>
  </si>
  <si>
    <t>15 февраля 2009 г.</t>
  </si>
  <si>
    <t>№</t>
  </si>
  <si>
    <t>Фамилия И. О.</t>
  </si>
  <si>
    <t>Груп-</t>
  </si>
  <si>
    <t>Приём</t>
  </si>
  <si>
    <t>Передача</t>
  </si>
  <si>
    <t>Всего</t>
  </si>
  <si>
    <t>Место</t>
  </si>
  <si>
    <t>п/п</t>
  </si>
  <si>
    <t>па</t>
  </si>
  <si>
    <t>скор.</t>
  </si>
  <si>
    <t>кач-во</t>
  </si>
  <si>
    <t>к/кл.</t>
  </si>
  <si>
    <t>очков</t>
  </si>
  <si>
    <t>подгр.</t>
  </si>
  <si>
    <t>Д</t>
  </si>
  <si>
    <t>Иванов А. Г.</t>
  </si>
  <si>
    <t>Кирьянов Д.</t>
  </si>
  <si>
    <t>Ишмаев Р.</t>
  </si>
  <si>
    <t>Нехорошев А. Г.</t>
  </si>
  <si>
    <t>Погорелова К.</t>
  </si>
  <si>
    <t>Байрамов П.</t>
  </si>
  <si>
    <t>Нигматуллина Э.</t>
  </si>
  <si>
    <t>Старков К.</t>
  </si>
  <si>
    <t>Маскатов Е.</t>
  </si>
  <si>
    <t>Лубнин М.</t>
  </si>
  <si>
    <t>Кочкин Д.</t>
  </si>
  <si>
    <t>Михайленко А.</t>
  </si>
  <si>
    <t>Жедик Е.</t>
  </si>
  <si>
    <t>Поддубный В.</t>
  </si>
  <si>
    <t>Главный судья</t>
  </si>
  <si>
    <t>Носков В. В.</t>
  </si>
  <si>
    <t>Главный секретарь</t>
  </si>
  <si>
    <t>Китабова Ю. В.</t>
  </si>
  <si>
    <t>ТАБЛИЦА РЕЗУЛЬТАТОВ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</si>
</sst>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\."/>
    <numFmt numFmtId="167" formatCode="0;;"/>
  </numFmts>
  <fonts count="18">
    <font>
      <sz val="10"/>
      <name val="Arial Cyr"/>
      <family val="2"/>
    </font>
    <font>
      <sz val="10"/>
      <name val="Arial"/>
      <family val="0"/>
    </font>
    <font>
      <sz val="10"/>
      <name val="Comic Sans MS"/>
      <family val="4"/>
    </font>
    <font>
      <b/>
      <u val="single"/>
      <sz val="20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i/>
      <sz val="10"/>
      <name val="Comic Sans MS"/>
      <family val="4"/>
    </font>
    <font>
      <b/>
      <sz val="10"/>
      <name val="Comic Sans MS"/>
      <family val="4"/>
    </font>
    <font>
      <b/>
      <u val="single"/>
      <sz val="28"/>
      <name val="Comic Sans MS"/>
      <family val="4"/>
    </font>
    <font>
      <sz val="28"/>
      <name val="Comic Sans MS"/>
      <family val="4"/>
    </font>
    <font>
      <sz val="20"/>
      <name val="Comic Sans MS"/>
      <family val="4"/>
    </font>
    <font>
      <i/>
      <sz val="18"/>
      <name val="Comic Sans MS"/>
      <family val="4"/>
    </font>
    <font>
      <sz val="18"/>
      <name val="Comic Sans MS"/>
      <family val="4"/>
    </font>
    <font>
      <b/>
      <sz val="18"/>
      <name val="Comic Sans MS"/>
      <family val="4"/>
    </font>
    <font>
      <i/>
      <sz val="20"/>
      <name val="Comic Sans MS"/>
      <family val="4"/>
    </font>
    <font>
      <b/>
      <sz val="20"/>
      <name val="Comic Sans MS"/>
      <family val="4"/>
    </font>
    <font>
      <i/>
      <sz val="14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7" fillId="2" borderId="1" xfId="0" applyNumberFormat="1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4" fontId="2" fillId="0" borderId="12" xfId="0" applyFont="1" applyBorder="1" applyAlignment="1">
      <alignment/>
    </xf>
    <xf numFmtId="164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4" fontId="2" fillId="0" borderId="17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11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6" fontId="12" fillId="0" borderId="8" xfId="0" applyNumberFormat="1" applyFont="1" applyBorder="1" applyAlignment="1">
      <alignment horizontal="center"/>
    </xf>
    <xf numFmtId="164" fontId="13" fillId="0" borderId="18" xfId="0" applyFont="1" applyBorder="1" applyAlignment="1">
      <alignment/>
    </xf>
    <xf numFmtId="164" fontId="13" fillId="0" borderId="18" xfId="0" applyFont="1" applyBorder="1" applyAlignment="1">
      <alignment horizontal="center"/>
    </xf>
    <xf numFmtId="164" fontId="13" fillId="0" borderId="18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165" fontId="14" fillId="0" borderId="18" xfId="0" applyNumberFormat="1" applyFont="1" applyBorder="1" applyAlignment="1">
      <alignment/>
    </xf>
    <xf numFmtId="167" fontId="14" fillId="0" borderId="18" xfId="0" applyNumberFormat="1" applyFont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6" fontId="12" fillId="0" borderId="11" xfId="0" applyNumberFormat="1" applyFont="1" applyBorder="1" applyAlignment="1">
      <alignment horizontal="center"/>
    </xf>
    <xf numFmtId="164" fontId="13" fillId="0" borderId="12" xfId="0" applyFont="1" applyBorder="1" applyAlignment="1">
      <alignment/>
    </xf>
    <xf numFmtId="164" fontId="13" fillId="0" borderId="12" xfId="0" applyFont="1" applyBorder="1" applyAlignment="1">
      <alignment horizontal="center"/>
    </xf>
    <xf numFmtId="164" fontId="13" fillId="0" borderId="12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7" fontId="14" fillId="0" borderId="20" xfId="0" applyNumberFormat="1" applyFont="1" applyBorder="1" applyAlignment="1">
      <alignment horizontal="center"/>
    </xf>
    <xf numFmtId="167" fontId="14" fillId="0" borderId="21" xfId="0" applyNumberFormat="1" applyFont="1" applyBorder="1" applyAlignment="1">
      <alignment horizontal="center"/>
    </xf>
    <xf numFmtId="167" fontId="14" fillId="0" borderId="12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4" fontId="13" fillId="0" borderId="14" xfId="0" applyFont="1" applyBorder="1" applyAlignment="1">
      <alignment/>
    </xf>
    <xf numFmtId="164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7" fontId="14" fillId="0" borderId="22" xfId="0" applyNumberFormat="1" applyFont="1" applyBorder="1" applyAlignment="1">
      <alignment horizontal="center"/>
    </xf>
    <xf numFmtId="167" fontId="14" fillId="0" borderId="23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center"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0" style="2" hidden="1" customWidth="1"/>
    <col min="4" max="6" width="6.75390625" style="2" customWidth="1"/>
    <col min="7" max="7" width="6.75390625" style="1" customWidth="1"/>
    <col min="8" max="8" width="6.75390625" style="2" customWidth="1"/>
    <col min="9" max="9" width="7.75390625" style="2" customWidth="1"/>
    <col min="10" max="10" width="0" style="1" hidden="1" customWidth="1"/>
    <col min="11" max="11" width="14.25390625" style="1" customWidth="1"/>
    <col min="12" max="16384" width="8.875" style="1" customWidth="1"/>
  </cols>
  <sheetData>
    <row r="1" spans="1:11" s="4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6" customFormat="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13.5">
      <c r="A5" s="8" t="s">
        <v>3</v>
      </c>
      <c r="B5" s="8"/>
      <c r="G5" s="2"/>
      <c r="J5" s="8"/>
      <c r="K5" s="9" t="s">
        <v>4</v>
      </c>
      <c r="M5" s="10"/>
      <c r="N5" s="10"/>
    </row>
    <row r="6" spans="1:11" ht="13.5">
      <c r="A6" s="11" t="s">
        <v>5</v>
      </c>
      <c r="B6" s="12" t="s">
        <v>6</v>
      </c>
      <c r="C6" s="13" t="s">
        <v>7</v>
      </c>
      <c r="D6" s="12" t="s">
        <v>8</v>
      </c>
      <c r="E6" s="14" t="s">
        <v>9</v>
      </c>
      <c r="F6" s="14"/>
      <c r="G6" s="14"/>
      <c r="H6" s="14"/>
      <c r="I6" s="15" t="s">
        <v>10</v>
      </c>
      <c r="J6" s="16" t="s">
        <v>11</v>
      </c>
      <c r="K6" s="16"/>
    </row>
    <row r="7" spans="1:19" ht="13.5">
      <c r="A7" s="17" t="s">
        <v>12</v>
      </c>
      <c r="B7" s="12"/>
      <c r="C7" s="18" t="s">
        <v>13</v>
      </c>
      <c r="D7" s="12"/>
      <c r="E7" s="18" t="s">
        <v>14</v>
      </c>
      <c r="F7" s="18" t="s">
        <v>15</v>
      </c>
      <c r="G7" s="18" t="s">
        <v>16</v>
      </c>
      <c r="H7" s="18" t="s">
        <v>17</v>
      </c>
      <c r="I7" s="19" t="s">
        <v>17</v>
      </c>
      <c r="J7" s="19" t="s">
        <v>18</v>
      </c>
      <c r="K7" s="20"/>
      <c r="M7" s="2"/>
      <c r="N7" s="21"/>
      <c r="O7" s="2"/>
      <c r="P7" s="2"/>
      <c r="Q7" s="2"/>
      <c r="R7" s="2"/>
      <c r="S7" s="2" t="s">
        <v>19</v>
      </c>
    </row>
    <row r="8" spans="1:20" ht="13.5">
      <c r="A8" s="22">
        <v>1</v>
      </c>
      <c r="B8" s="23" t="s">
        <v>20</v>
      </c>
      <c r="C8" s="24"/>
      <c r="D8" s="24">
        <v>87</v>
      </c>
      <c r="E8" s="25">
        <v>88</v>
      </c>
      <c r="F8" s="24">
        <v>0.95</v>
      </c>
      <c r="G8" s="26">
        <v>1</v>
      </c>
      <c r="H8" s="27">
        <f aca="true" t="shared" si="0" ref="H8:H26">ROUND(E8*F8*G8,1)</f>
        <v>83.6</v>
      </c>
      <c r="I8" s="28">
        <f>+H8+D8</f>
        <v>170.6</v>
      </c>
      <c r="J8" s="29" t="str">
        <f>IF(MAX(N8,P8,R8,T8)&lt;=3,IF(I8&gt;0,MAX(N8,P8,R8,T8)&amp;" "&amp;C8,0),0)</f>
        <v>0 </v>
      </c>
      <c r="K8" s="30">
        <f aca="true" t="shared" si="1" ref="K8:K18">IF(I8&gt;0,RANK(I8,I$1:I$65536),0)</f>
        <v>3</v>
      </c>
      <c r="N8" s="31"/>
      <c r="P8" s="31"/>
      <c r="R8" s="31"/>
      <c r="S8" s="1">
        <f aca="true" t="shared" si="2" ref="S8:S26">IF($C8="Д",$I8,0)</f>
        <v>0</v>
      </c>
      <c r="T8" s="31">
        <f aca="true" t="shared" si="3" ref="T8:T18">IF(S8&gt;0,RANK(S8,S$1:S$65536),0)</f>
        <v>0</v>
      </c>
    </row>
    <row r="9" spans="1:20" ht="13.5">
      <c r="A9" s="32">
        <f aca="true" t="shared" si="4" ref="A9:A18">1+A8</f>
        <v>2</v>
      </c>
      <c r="B9" s="33" t="s">
        <v>21</v>
      </c>
      <c r="C9" s="34"/>
      <c r="D9" s="34">
        <v>98</v>
      </c>
      <c r="E9" s="35">
        <v>78</v>
      </c>
      <c r="F9" s="34">
        <v>0.94</v>
      </c>
      <c r="G9" s="36">
        <v>1</v>
      </c>
      <c r="H9" s="37">
        <f t="shared" si="0"/>
        <v>73.3</v>
      </c>
      <c r="I9" s="38">
        <f>+H9+D9</f>
        <v>171.3</v>
      </c>
      <c r="J9" s="29" t="str">
        <f aca="true" t="shared" si="5" ref="J9:J26">IF(MAX(N9,P9,R9,T9)&lt;=3,IF(I9&gt;0,MAX(N9,P9,R9,T9)&amp;" "&amp;C9,0),0)</f>
        <v>0 </v>
      </c>
      <c r="K9" s="30">
        <f t="shared" si="1"/>
        <v>2</v>
      </c>
      <c r="N9" s="31"/>
      <c r="P9" s="31"/>
      <c r="R9" s="31"/>
      <c r="S9" s="1">
        <f t="shared" si="2"/>
        <v>0</v>
      </c>
      <c r="T9" s="31">
        <f t="shared" si="3"/>
        <v>0</v>
      </c>
    </row>
    <row r="10" spans="1:20" ht="13.5">
      <c r="A10" s="32">
        <f t="shared" si="4"/>
        <v>3</v>
      </c>
      <c r="B10" s="33" t="s">
        <v>22</v>
      </c>
      <c r="C10" s="34"/>
      <c r="D10" s="34">
        <v>79</v>
      </c>
      <c r="E10" s="35">
        <v>72</v>
      </c>
      <c r="F10" s="34">
        <v>0.89</v>
      </c>
      <c r="G10" s="36">
        <v>1</v>
      </c>
      <c r="H10" s="37">
        <f t="shared" si="0"/>
        <v>64.1</v>
      </c>
      <c r="I10" s="38">
        <f aca="true" t="shared" si="6" ref="I10:I26">+H10+D10</f>
        <v>143.1</v>
      </c>
      <c r="J10" s="29" t="str">
        <f t="shared" si="5"/>
        <v>0 </v>
      </c>
      <c r="K10" s="30">
        <f t="shared" si="1"/>
        <v>6</v>
      </c>
      <c r="N10" s="31"/>
      <c r="P10" s="31"/>
      <c r="R10" s="31"/>
      <c r="S10" s="1">
        <f t="shared" si="2"/>
        <v>0</v>
      </c>
      <c r="T10" s="31">
        <f t="shared" si="3"/>
        <v>0</v>
      </c>
    </row>
    <row r="11" spans="1:20" ht="13.5">
      <c r="A11" s="32">
        <f t="shared" si="4"/>
        <v>4</v>
      </c>
      <c r="B11" s="33" t="s">
        <v>23</v>
      </c>
      <c r="C11" s="34"/>
      <c r="D11" s="34">
        <v>89</v>
      </c>
      <c r="E11" s="35">
        <v>80</v>
      </c>
      <c r="F11" s="34">
        <v>0.98</v>
      </c>
      <c r="G11" s="36">
        <v>1.3</v>
      </c>
      <c r="H11" s="37">
        <f t="shared" si="0"/>
        <v>101.9</v>
      </c>
      <c r="I11" s="38">
        <f t="shared" si="6"/>
        <v>190.9</v>
      </c>
      <c r="J11" s="29" t="str">
        <f t="shared" si="5"/>
        <v>0 </v>
      </c>
      <c r="K11" s="30">
        <f>IF(I11&gt;0,RANK(I11,I:I),0)</f>
        <v>1</v>
      </c>
      <c r="N11" s="31"/>
      <c r="P11" s="31"/>
      <c r="R11" s="31"/>
      <c r="S11" s="1">
        <f t="shared" si="2"/>
        <v>0</v>
      </c>
      <c r="T11" s="31">
        <f t="shared" si="3"/>
        <v>0</v>
      </c>
    </row>
    <row r="12" spans="1:20" ht="13.5">
      <c r="A12" s="32">
        <f t="shared" si="4"/>
        <v>5</v>
      </c>
      <c r="B12" s="33" t="s">
        <v>24</v>
      </c>
      <c r="C12" s="34"/>
      <c r="D12" s="34">
        <v>58</v>
      </c>
      <c r="E12" s="35">
        <v>72</v>
      </c>
      <c r="F12" s="34">
        <v>0.94</v>
      </c>
      <c r="G12" s="36">
        <v>1.3</v>
      </c>
      <c r="H12" s="37">
        <f t="shared" si="0"/>
        <v>88</v>
      </c>
      <c r="I12" s="38">
        <f t="shared" si="6"/>
        <v>146</v>
      </c>
      <c r="J12" s="29" t="str">
        <f t="shared" si="5"/>
        <v>0 </v>
      </c>
      <c r="K12" s="30">
        <f t="shared" si="1"/>
        <v>5</v>
      </c>
      <c r="N12" s="31"/>
      <c r="P12" s="31"/>
      <c r="R12" s="31"/>
      <c r="S12" s="1">
        <f t="shared" si="2"/>
        <v>0</v>
      </c>
      <c r="T12" s="31">
        <f t="shared" si="3"/>
        <v>0</v>
      </c>
    </row>
    <row r="13" spans="1:20" ht="13.5">
      <c r="A13" s="32">
        <f t="shared" si="4"/>
        <v>6</v>
      </c>
      <c r="B13" s="33" t="s">
        <v>25</v>
      </c>
      <c r="C13" s="34"/>
      <c r="D13" s="34">
        <v>75</v>
      </c>
      <c r="E13" s="35">
        <v>72</v>
      </c>
      <c r="F13" s="34">
        <v>0.94</v>
      </c>
      <c r="G13" s="36">
        <v>1.3</v>
      </c>
      <c r="H13" s="37">
        <f t="shared" si="0"/>
        <v>88</v>
      </c>
      <c r="I13" s="38">
        <f t="shared" si="6"/>
        <v>163</v>
      </c>
      <c r="J13" s="29" t="str">
        <f t="shared" si="5"/>
        <v>0 </v>
      </c>
      <c r="K13" s="30">
        <f t="shared" si="1"/>
        <v>4</v>
      </c>
      <c r="N13" s="31"/>
      <c r="P13" s="31"/>
      <c r="R13" s="31"/>
      <c r="S13" s="1">
        <f t="shared" si="2"/>
        <v>0</v>
      </c>
      <c r="T13" s="31">
        <f t="shared" si="3"/>
        <v>0</v>
      </c>
    </row>
    <row r="14" spans="1:20" ht="13.5">
      <c r="A14" s="32">
        <f t="shared" si="4"/>
        <v>7</v>
      </c>
      <c r="B14" s="33" t="s">
        <v>26</v>
      </c>
      <c r="C14" s="34"/>
      <c r="D14" s="34">
        <v>45</v>
      </c>
      <c r="E14" s="35">
        <v>57</v>
      </c>
      <c r="F14" s="34">
        <v>0.8</v>
      </c>
      <c r="G14" s="36">
        <v>1.3</v>
      </c>
      <c r="H14" s="37">
        <f t="shared" si="0"/>
        <v>59.3</v>
      </c>
      <c r="I14" s="38">
        <f t="shared" si="6"/>
        <v>104.3</v>
      </c>
      <c r="J14" s="29" t="str">
        <f t="shared" si="5"/>
        <v>0 </v>
      </c>
      <c r="K14" s="30">
        <f t="shared" si="1"/>
        <v>10</v>
      </c>
      <c r="N14" s="31"/>
      <c r="P14" s="31"/>
      <c r="R14" s="31"/>
      <c r="S14" s="1">
        <f t="shared" si="2"/>
        <v>0</v>
      </c>
      <c r="T14" s="31">
        <f t="shared" si="3"/>
        <v>0</v>
      </c>
    </row>
    <row r="15" spans="1:20" ht="13.5">
      <c r="A15" s="32">
        <f t="shared" si="4"/>
        <v>8</v>
      </c>
      <c r="B15" s="33" t="s">
        <v>27</v>
      </c>
      <c r="C15" s="34"/>
      <c r="D15" s="34">
        <v>37</v>
      </c>
      <c r="E15" s="35">
        <v>58</v>
      </c>
      <c r="F15" s="34">
        <v>0.94</v>
      </c>
      <c r="G15" s="36">
        <v>1.3</v>
      </c>
      <c r="H15" s="37">
        <f t="shared" si="0"/>
        <v>70.9</v>
      </c>
      <c r="I15" s="38">
        <f t="shared" si="6"/>
        <v>107.9</v>
      </c>
      <c r="J15" s="29" t="str">
        <f t="shared" si="5"/>
        <v>0 </v>
      </c>
      <c r="K15" s="30">
        <f t="shared" si="1"/>
        <v>7</v>
      </c>
      <c r="N15" s="31"/>
      <c r="P15" s="31"/>
      <c r="R15" s="31"/>
      <c r="S15" s="1">
        <f t="shared" si="2"/>
        <v>0</v>
      </c>
      <c r="T15" s="31">
        <f t="shared" si="3"/>
        <v>0</v>
      </c>
    </row>
    <row r="16" spans="1:20" ht="13.5">
      <c r="A16" s="32">
        <f>1+A15</f>
        <v>9</v>
      </c>
      <c r="B16" s="33" t="s">
        <v>28</v>
      </c>
      <c r="C16" s="34"/>
      <c r="D16" s="34">
        <v>45</v>
      </c>
      <c r="E16" s="35">
        <v>55</v>
      </c>
      <c r="F16" s="34">
        <v>0.85</v>
      </c>
      <c r="G16" s="36">
        <v>1.3</v>
      </c>
      <c r="H16" s="37">
        <f t="shared" si="0"/>
        <v>60.8</v>
      </c>
      <c r="I16" s="38">
        <f t="shared" si="6"/>
        <v>105.8</v>
      </c>
      <c r="J16" s="29" t="str">
        <f>IF(MAX(N16,P16,R16,T16)&lt;=3,IF(I16&gt;0,MAX(N16,P16,R16,T16)&amp;" "&amp;C16,0),0)</f>
        <v>0 </v>
      </c>
      <c r="K16" s="30">
        <f t="shared" si="1"/>
        <v>9</v>
      </c>
      <c r="N16" s="31"/>
      <c r="P16" s="31"/>
      <c r="R16" s="31"/>
      <c r="S16" s="1">
        <f t="shared" si="2"/>
        <v>0</v>
      </c>
      <c r="T16" s="31">
        <f t="shared" si="3"/>
        <v>0</v>
      </c>
    </row>
    <row r="17" spans="1:20" ht="13.5">
      <c r="A17" s="32">
        <f>1+A16</f>
        <v>10</v>
      </c>
      <c r="B17" s="33" t="s">
        <v>29</v>
      </c>
      <c r="C17" s="34"/>
      <c r="D17" s="34">
        <v>39</v>
      </c>
      <c r="E17" s="35">
        <v>63</v>
      </c>
      <c r="F17" s="34">
        <v>0.84</v>
      </c>
      <c r="G17" s="36">
        <v>1.3</v>
      </c>
      <c r="H17" s="37">
        <f t="shared" si="0"/>
        <v>68.8</v>
      </c>
      <c r="I17" s="38">
        <f t="shared" si="6"/>
        <v>107.8</v>
      </c>
      <c r="J17" s="29" t="str">
        <f t="shared" si="5"/>
        <v>0 </v>
      </c>
      <c r="K17" s="30">
        <f t="shared" si="1"/>
        <v>8</v>
      </c>
      <c r="N17" s="31"/>
      <c r="P17" s="31"/>
      <c r="R17" s="31"/>
      <c r="S17" s="1">
        <f t="shared" si="2"/>
        <v>0</v>
      </c>
      <c r="T17" s="31">
        <f t="shared" si="3"/>
        <v>0</v>
      </c>
    </row>
    <row r="18" spans="1:20" ht="13.5">
      <c r="A18" s="32">
        <f t="shared" si="4"/>
        <v>11</v>
      </c>
      <c r="B18" s="33" t="s">
        <v>30</v>
      </c>
      <c r="C18" s="34"/>
      <c r="D18" s="34">
        <v>38</v>
      </c>
      <c r="E18" s="35">
        <v>38</v>
      </c>
      <c r="F18" s="34">
        <v>0.85</v>
      </c>
      <c r="G18" s="36">
        <v>1.3</v>
      </c>
      <c r="H18" s="37">
        <f t="shared" si="0"/>
        <v>42</v>
      </c>
      <c r="I18" s="38">
        <f t="shared" si="6"/>
        <v>80</v>
      </c>
      <c r="J18" s="29" t="str">
        <f t="shared" si="5"/>
        <v>0 </v>
      </c>
      <c r="K18" s="30">
        <f t="shared" si="1"/>
        <v>12</v>
      </c>
      <c r="N18" s="31"/>
      <c r="P18" s="31"/>
      <c r="R18" s="31"/>
      <c r="S18" s="1">
        <f t="shared" si="2"/>
        <v>0</v>
      </c>
      <c r="T18" s="31">
        <f t="shared" si="3"/>
        <v>0</v>
      </c>
    </row>
    <row r="19" spans="1:20" ht="13.5">
      <c r="A19" s="32">
        <f aca="true" t="shared" si="7" ref="A19:A24">1+A18</f>
        <v>12</v>
      </c>
      <c r="B19" s="33" t="s">
        <v>31</v>
      </c>
      <c r="C19" s="34"/>
      <c r="D19" s="34">
        <v>40</v>
      </c>
      <c r="E19" s="35">
        <v>56</v>
      </c>
      <c r="F19" s="34">
        <v>0.85</v>
      </c>
      <c r="G19" s="36">
        <v>1</v>
      </c>
      <c r="H19" s="37">
        <f aca="true" t="shared" si="8" ref="H19:H24">ROUND(E19*F19*G19,1)</f>
        <v>47.6</v>
      </c>
      <c r="I19" s="38">
        <f aca="true" t="shared" si="9" ref="I19:I24">+H19+D19</f>
        <v>87.6</v>
      </c>
      <c r="J19" s="29" t="str">
        <f aca="true" t="shared" si="10" ref="J19:J24">IF(MAX(N19,P19,R19,T19)&lt;=3,IF(I19&gt;0,MAX(N19,P19,R19,T19)&amp;" "&amp;C19,0),0)</f>
        <v>0 </v>
      </c>
      <c r="K19" s="30">
        <f aca="true" t="shared" si="11" ref="K19:K24">IF(I19&gt;0,RANK(I19,I$1:I$65536),0)</f>
        <v>11</v>
      </c>
      <c r="N19" s="31"/>
      <c r="P19" s="31"/>
      <c r="R19" s="31"/>
      <c r="S19" s="1">
        <f t="shared" si="2"/>
        <v>0</v>
      </c>
      <c r="T19" s="31">
        <f aca="true" t="shared" si="12" ref="T19:T24">IF(S19&gt;0,RANK(S19,S$1:S$65536),0)</f>
        <v>0</v>
      </c>
    </row>
    <row r="20" spans="1:20" ht="13.5">
      <c r="A20" s="32">
        <f t="shared" si="7"/>
        <v>13</v>
      </c>
      <c r="B20" s="33" t="s">
        <v>32</v>
      </c>
      <c r="C20" s="34"/>
      <c r="D20" s="34">
        <v>5</v>
      </c>
      <c r="E20" s="35">
        <v>22</v>
      </c>
      <c r="F20" s="34">
        <v>0.85</v>
      </c>
      <c r="G20" s="36">
        <v>1.3</v>
      </c>
      <c r="H20" s="37">
        <f t="shared" si="8"/>
        <v>24.3</v>
      </c>
      <c r="I20" s="38">
        <f t="shared" si="9"/>
        <v>29.3</v>
      </c>
      <c r="J20" s="29" t="str">
        <f t="shared" si="10"/>
        <v>0 </v>
      </c>
      <c r="K20" s="30">
        <f t="shared" si="11"/>
        <v>14</v>
      </c>
      <c r="N20" s="31"/>
      <c r="P20" s="31"/>
      <c r="R20" s="31"/>
      <c r="S20" s="1">
        <f t="shared" si="2"/>
        <v>0</v>
      </c>
      <c r="T20" s="31">
        <f t="shared" si="12"/>
        <v>0</v>
      </c>
    </row>
    <row r="21" spans="1:20" ht="13.5">
      <c r="A21" s="32">
        <f t="shared" si="7"/>
        <v>14</v>
      </c>
      <c r="B21" s="33" t="s">
        <v>33</v>
      </c>
      <c r="C21" s="34"/>
      <c r="D21" s="34">
        <v>7</v>
      </c>
      <c r="E21" s="35">
        <v>30</v>
      </c>
      <c r="F21" s="34">
        <v>0.85</v>
      </c>
      <c r="G21" s="36">
        <v>1.3</v>
      </c>
      <c r="H21" s="37">
        <f t="shared" si="8"/>
        <v>33.2</v>
      </c>
      <c r="I21" s="38">
        <f t="shared" si="9"/>
        <v>40.2</v>
      </c>
      <c r="J21" s="29" t="str">
        <f t="shared" si="10"/>
        <v>0 </v>
      </c>
      <c r="K21" s="30">
        <f t="shared" si="11"/>
        <v>13</v>
      </c>
      <c r="N21" s="31"/>
      <c r="P21" s="31"/>
      <c r="R21" s="31"/>
      <c r="S21" s="1">
        <f t="shared" si="2"/>
        <v>0</v>
      </c>
      <c r="T21" s="31">
        <f t="shared" si="12"/>
        <v>0</v>
      </c>
    </row>
    <row r="22" spans="1:20" ht="12.75" hidden="1">
      <c r="A22" s="32">
        <f t="shared" si="7"/>
        <v>15</v>
      </c>
      <c r="B22" s="33"/>
      <c r="C22" s="34"/>
      <c r="D22" s="34"/>
      <c r="E22" s="35"/>
      <c r="F22" s="34"/>
      <c r="G22" s="36"/>
      <c r="H22" s="37">
        <f t="shared" si="8"/>
        <v>0</v>
      </c>
      <c r="I22" s="38">
        <f t="shared" si="9"/>
        <v>0</v>
      </c>
      <c r="J22" s="29">
        <f t="shared" si="10"/>
        <v>0</v>
      </c>
      <c r="K22" s="30">
        <f t="shared" si="11"/>
        <v>0</v>
      </c>
      <c r="N22" s="31"/>
      <c r="P22" s="31"/>
      <c r="R22" s="31"/>
      <c r="S22" s="1">
        <f t="shared" si="2"/>
        <v>0</v>
      </c>
      <c r="T22" s="31">
        <f t="shared" si="12"/>
        <v>0</v>
      </c>
    </row>
    <row r="23" spans="1:20" ht="12.75" hidden="1">
      <c r="A23" s="32">
        <f t="shared" si="7"/>
        <v>16</v>
      </c>
      <c r="B23" s="33"/>
      <c r="C23" s="34"/>
      <c r="D23" s="34"/>
      <c r="E23" s="35"/>
      <c r="F23" s="34"/>
      <c r="G23" s="36"/>
      <c r="H23" s="37">
        <f t="shared" si="8"/>
        <v>0</v>
      </c>
      <c r="I23" s="38">
        <f t="shared" si="9"/>
        <v>0</v>
      </c>
      <c r="J23" s="29">
        <f t="shared" si="10"/>
        <v>0</v>
      </c>
      <c r="K23" s="30">
        <f t="shared" si="11"/>
        <v>0</v>
      </c>
      <c r="N23" s="31"/>
      <c r="P23" s="31"/>
      <c r="R23" s="31"/>
      <c r="S23" s="1">
        <f t="shared" si="2"/>
        <v>0</v>
      </c>
      <c r="T23" s="31">
        <f t="shared" si="12"/>
        <v>0</v>
      </c>
    </row>
    <row r="24" spans="1:20" ht="12.75" hidden="1">
      <c r="A24" s="32">
        <f t="shared" si="7"/>
        <v>17</v>
      </c>
      <c r="B24" s="33"/>
      <c r="C24" s="34"/>
      <c r="D24" s="34"/>
      <c r="E24" s="35"/>
      <c r="F24" s="34"/>
      <c r="G24" s="36"/>
      <c r="H24" s="37">
        <f t="shared" si="8"/>
        <v>0</v>
      </c>
      <c r="I24" s="38">
        <f t="shared" si="9"/>
        <v>0</v>
      </c>
      <c r="J24" s="29">
        <f t="shared" si="10"/>
        <v>0</v>
      </c>
      <c r="K24" s="30">
        <f t="shared" si="11"/>
        <v>0</v>
      </c>
      <c r="N24" s="31"/>
      <c r="P24" s="31"/>
      <c r="R24" s="31"/>
      <c r="S24" s="1">
        <f t="shared" si="2"/>
        <v>0</v>
      </c>
      <c r="T24" s="31">
        <f t="shared" si="12"/>
        <v>0</v>
      </c>
    </row>
    <row r="25" spans="1:20" ht="12.75" hidden="1">
      <c r="A25" s="32">
        <f>1+A24</f>
        <v>18</v>
      </c>
      <c r="B25" s="33"/>
      <c r="C25" s="34"/>
      <c r="D25" s="34"/>
      <c r="E25" s="35"/>
      <c r="F25" s="34"/>
      <c r="G25" s="36"/>
      <c r="H25" s="37">
        <f t="shared" si="0"/>
        <v>0</v>
      </c>
      <c r="I25" s="38">
        <f t="shared" si="6"/>
        <v>0</v>
      </c>
      <c r="J25" s="29">
        <f t="shared" si="5"/>
        <v>0</v>
      </c>
      <c r="K25" s="30">
        <f>IF(I25&gt;0,RANK(I25,I:I),0)</f>
        <v>0</v>
      </c>
      <c r="N25" s="31"/>
      <c r="P25" s="31"/>
      <c r="R25" s="31"/>
      <c r="S25" s="1">
        <f t="shared" si="2"/>
        <v>0</v>
      </c>
      <c r="T25" s="31">
        <f>IF(S25&gt;0,RANK(S25,S:S),0)</f>
        <v>0</v>
      </c>
    </row>
    <row r="26" spans="1:20" ht="12.75" hidden="1">
      <c r="A26" s="39">
        <f>1+A25</f>
        <v>19</v>
      </c>
      <c r="B26" s="40"/>
      <c r="C26" s="41"/>
      <c r="D26" s="41"/>
      <c r="E26" s="42"/>
      <c r="F26" s="41"/>
      <c r="G26" s="43"/>
      <c r="H26" s="44">
        <f t="shared" si="0"/>
        <v>0</v>
      </c>
      <c r="I26" s="45">
        <f t="shared" si="6"/>
        <v>0</v>
      </c>
      <c r="J26" s="46">
        <f t="shared" si="5"/>
        <v>0</v>
      </c>
      <c r="K26" s="47">
        <f>IF(I26&gt;0,RANK(I26,I:I),0)</f>
        <v>0</v>
      </c>
      <c r="N26" s="31"/>
      <c r="P26" s="31"/>
      <c r="R26" s="31"/>
      <c r="S26" s="1">
        <f t="shared" si="2"/>
        <v>0</v>
      </c>
      <c r="T26" s="31">
        <f>IF(S26&gt;0,RANK(S26,S:S),0)</f>
        <v>0</v>
      </c>
    </row>
    <row r="27" spans="1:20" ht="16.5" customHeight="1">
      <c r="A27" s="48"/>
      <c r="B27" s="49"/>
      <c r="C27" s="50"/>
      <c r="D27" s="50"/>
      <c r="E27" s="51"/>
      <c r="F27" s="50"/>
      <c r="G27" s="49"/>
      <c r="H27" s="52"/>
      <c r="I27" s="53"/>
      <c r="J27" s="54"/>
      <c r="K27" s="54"/>
      <c r="N27" s="31"/>
      <c r="P27" s="31"/>
      <c r="R27" s="31"/>
      <c r="T27" s="31"/>
    </row>
    <row r="28" spans="1:20" ht="13.5">
      <c r="A28" s="55" t="s">
        <v>34</v>
      </c>
      <c r="B28" s="56"/>
      <c r="C28" s="57"/>
      <c r="D28" s="57"/>
      <c r="E28" s="58"/>
      <c r="F28" s="57"/>
      <c r="G28" s="56"/>
      <c r="H28" s="59"/>
      <c r="I28" s="60"/>
      <c r="J28" s="61" t="s">
        <v>35</v>
      </c>
      <c r="K28" s="62" t="s">
        <v>35</v>
      </c>
      <c r="N28" s="31"/>
      <c r="P28" s="31"/>
      <c r="R28" s="31"/>
      <c r="T28" s="31"/>
    </row>
    <row r="29" spans="1:20" ht="12.75" customHeight="1">
      <c r="A29" s="63"/>
      <c r="B29" s="56"/>
      <c r="C29" s="57"/>
      <c r="D29" s="57"/>
      <c r="E29" s="64"/>
      <c r="F29" s="57"/>
      <c r="G29" s="56"/>
      <c r="H29" s="59"/>
      <c r="I29" s="60"/>
      <c r="J29" s="31"/>
      <c r="K29" s="62"/>
      <c r="N29" s="31"/>
      <c r="P29" s="31"/>
      <c r="R29" s="31"/>
      <c r="T29" s="31"/>
    </row>
    <row r="30" spans="1:11" ht="13.5">
      <c r="A30" s="55" t="s">
        <v>36</v>
      </c>
      <c r="B30" s="55"/>
      <c r="D30" s="58"/>
      <c r="J30" s="55"/>
      <c r="K30" s="62" t="s">
        <v>37</v>
      </c>
    </row>
    <row r="31" spans="2:10" ht="13.5">
      <c r="B31" s="55"/>
      <c r="J31" s="55"/>
    </row>
    <row r="32" spans="1:10" ht="13.5">
      <c r="A32" s="55"/>
      <c r="J32" s="55"/>
    </row>
  </sheetData>
  <sheetProtection selectLockedCells="1" selectUnlockedCells="1"/>
  <mergeCells count="7">
    <mergeCell ref="A1:K1"/>
    <mergeCell ref="A2:K2"/>
    <mergeCell ref="A3:K3"/>
    <mergeCell ref="B6:B7"/>
    <mergeCell ref="D6:D7"/>
    <mergeCell ref="E6:H6"/>
    <mergeCell ref="J6:K6"/>
  </mergeCells>
  <printOptions horizontalCentered="1"/>
  <pageMargins left="0.39375" right="0.39375" top="0.7875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K5" sqref="K5"/>
    </sheetView>
  </sheetViews>
  <sheetFormatPr defaultColWidth="9.00390625" defaultRowHeight="12.75"/>
  <cols>
    <col min="1" max="1" width="8.75390625" style="1" customWidth="1"/>
    <col min="2" max="2" width="35.125" style="1" customWidth="1"/>
    <col min="3" max="3" width="0" style="2" hidden="1" customWidth="1"/>
    <col min="4" max="8" width="7.25390625" style="1" customWidth="1"/>
    <col min="9" max="9" width="7.75390625" style="1" customWidth="1"/>
    <col min="10" max="10" width="0" style="1" hidden="1" customWidth="1"/>
    <col min="11" max="11" width="7.25390625" style="1" customWidth="1"/>
    <col min="12" max="16384" width="8.875" style="1" customWidth="1"/>
  </cols>
  <sheetData>
    <row r="1" spans="1:11" s="66" customFormat="1" ht="34.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68" customFormat="1" ht="25.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68" customFormat="1" ht="25.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0" customFormat="1" ht="11.25" customHeight="1">
      <c r="A4" s="69"/>
      <c r="B4" s="69"/>
      <c r="C4" s="7"/>
      <c r="D4" s="7"/>
      <c r="E4" s="7"/>
      <c r="F4" s="7"/>
      <c r="G4" s="7"/>
      <c r="H4" s="7"/>
      <c r="I4" s="7"/>
      <c r="J4" s="7"/>
      <c r="K4" s="7"/>
    </row>
    <row r="5" spans="1:11" s="74" customFormat="1" ht="20.25">
      <c r="A5" s="71" t="s">
        <v>3</v>
      </c>
      <c r="B5" s="72"/>
      <c r="C5" s="73"/>
      <c r="D5" s="73"/>
      <c r="E5" s="73"/>
      <c r="F5" s="73"/>
      <c r="G5" s="73"/>
      <c r="H5" s="73"/>
      <c r="I5" s="72"/>
      <c r="K5" s="75" t="str">
        <f>+Лист1!K5</f>
        <v>15 февраля 2009 г.</v>
      </c>
    </row>
    <row r="6" spans="1:11" ht="13.5">
      <c r="A6" s="11" t="s">
        <v>5</v>
      </c>
      <c r="B6" s="12" t="s">
        <v>6</v>
      </c>
      <c r="C6" s="13" t="s">
        <v>7</v>
      </c>
      <c r="D6" s="12" t="s">
        <v>8</v>
      </c>
      <c r="E6" s="14" t="s">
        <v>9</v>
      </c>
      <c r="F6" s="14"/>
      <c r="G6" s="14"/>
      <c r="H6" s="14"/>
      <c r="I6" s="15" t="s">
        <v>10</v>
      </c>
      <c r="J6" s="16" t="s">
        <v>11</v>
      </c>
      <c r="K6" s="16"/>
    </row>
    <row r="7" spans="1:11" ht="13.5">
      <c r="A7" s="17" t="s">
        <v>12</v>
      </c>
      <c r="B7" s="12"/>
      <c r="C7" s="18" t="s">
        <v>13</v>
      </c>
      <c r="D7" s="12"/>
      <c r="E7" s="18" t="s">
        <v>14</v>
      </c>
      <c r="F7" s="18" t="s">
        <v>15</v>
      </c>
      <c r="G7" s="18" t="s">
        <v>16</v>
      </c>
      <c r="H7" s="18" t="s">
        <v>17</v>
      </c>
      <c r="I7" s="19" t="s">
        <v>17</v>
      </c>
      <c r="J7" s="19"/>
      <c r="K7" s="20"/>
    </row>
    <row r="8" spans="1:11" s="84" customFormat="1" ht="22.5">
      <c r="A8" s="76">
        <v>1</v>
      </c>
      <c r="B8" s="77"/>
      <c r="C8" s="78"/>
      <c r="D8" s="77"/>
      <c r="E8" s="79"/>
      <c r="F8" s="77"/>
      <c r="G8" s="80"/>
      <c r="H8" s="80">
        <v>0</v>
      </c>
      <c r="I8" s="81">
        <v>0</v>
      </c>
      <c r="J8" s="82"/>
      <c r="K8" s="83"/>
    </row>
    <row r="9" spans="1:11" s="84" customFormat="1" ht="22.5">
      <c r="A9" s="85">
        <v>2</v>
      </c>
      <c r="B9" s="86"/>
      <c r="C9" s="87"/>
      <c r="D9" s="86"/>
      <c r="E9" s="88"/>
      <c r="F9" s="86"/>
      <c r="G9" s="89"/>
      <c r="H9" s="89">
        <v>0</v>
      </c>
      <c r="I9" s="90">
        <v>0</v>
      </c>
      <c r="J9" s="91"/>
      <c r="K9" s="92"/>
    </row>
    <row r="10" spans="1:11" s="84" customFormat="1" ht="22.5">
      <c r="A10" s="85">
        <v>3</v>
      </c>
      <c r="B10" s="86"/>
      <c r="C10" s="87"/>
      <c r="D10" s="86"/>
      <c r="E10" s="88"/>
      <c r="F10" s="86"/>
      <c r="G10" s="89"/>
      <c r="H10" s="89">
        <v>0</v>
      </c>
      <c r="I10" s="90">
        <v>0</v>
      </c>
      <c r="J10" s="93"/>
      <c r="K10" s="92"/>
    </row>
    <row r="11" spans="1:11" s="84" customFormat="1" ht="22.5">
      <c r="A11" s="85">
        <v>4</v>
      </c>
      <c r="B11" s="86"/>
      <c r="C11" s="87"/>
      <c r="D11" s="86"/>
      <c r="E11" s="88"/>
      <c r="F11" s="86"/>
      <c r="G11" s="89"/>
      <c r="H11" s="89">
        <v>0</v>
      </c>
      <c r="I11" s="90">
        <v>0</v>
      </c>
      <c r="J11" s="93"/>
      <c r="K11" s="92"/>
    </row>
    <row r="12" spans="1:11" s="84" customFormat="1" ht="22.5">
      <c r="A12" s="85">
        <v>5</v>
      </c>
      <c r="B12" s="86"/>
      <c r="C12" s="87"/>
      <c r="D12" s="86"/>
      <c r="E12" s="88"/>
      <c r="F12" s="86"/>
      <c r="G12" s="89"/>
      <c r="H12" s="89">
        <v>0</v>
      </c>
      <c r="I12" s="90">
        <v>0</v>
      </c>
      <c r="J12" s="91"/>
      <c r="K12" s="92"/>
    </row>
    <row r="13" spans="1:11" s="84" customFormat="1" ht="22.5">
      <c r="A13" s="85">
        <v>6</v>
      </c>
      <c r="B13" s="86"/>
      <c r="C13" s="87"/>
      <c r="D13" s="86"/>
      <c r="E13" s="88"/>
      <c r="F13" s="86"/>
      <c r="G13" s="89"/>
      <c r="H13" s="89">
        <v>0</v>
      </c>
      <c r="I13" s="90">
        <v>0</v>
      </c>
      <c r="J13" s="93"/>
      <c r="K13" s="92"/>
    </row>
    <row r="14" spans="1:11" s="84" customFormat="1" ht="22.5">
      <c r="A14" s="85">
        <v>7</v>
      </c>
      <c r="B14" s="86"/>
      <c r="C14" s="87"/>
      <c r="D14" s="86"/>
      <c r="E14" s="88"/>
      <c r="F14" s="86"/>
      <c r="G14" s="89"/>
      <c r="H14" s="89">
        <v>0</v>
      </c>
      <c r="I14" s="90">
        <v>0</v>
      </c>
      <c r="J14" s="93"/>
      <c r="K14" s="92"/>
    </row>
    <row r="15" spans="1:11" s="84" customFormat="1" ht="22.5">
      <c r="A15" s="85">
        <v>8</v>
      </c>
      <c r="B15" s="86"/>
      <c r="C15" s="87"/>
      <c r="D15" s="86"/>
      <c r="E15" s="88"/>
      <c r="F15" s="86"/>
      <c r="G15" s="89"/>
      <c r="H15" s="89">
        <v>0</v>
      </c>
      <c r="I15" s="90">
        <v>0</v>
      </c>
      <c r="J15" s="91"/>
      <c r="K15" s="92"/>
    </row>
    <row r="16" spans="1:11" s="84" customFormat="1" ht="22.5">
      <c r="A16" s="85">
        <f>1+A15</f>
        <v>9</v>
      </c>
      <c r="B16" s="86"/>
      <c r="C16" s="87"/>
      <c r="D16" s="86"/>
      <c r="E16" s="88"/>
      <c r="F16" s="86"/>
      <c r="G16" s="89"/>
      <c r="H16" s="89">
        <v>0</v>
      </c>
      <c r="I16" s="90">
        <v>0</v>
      </c>
      <c r="J16" s="93"/>
      <c r="K16" s="92"/>
    </row>
    <row r="17" spans="1:11" s="84" customFormat="1" ht="22.5">
      <c r="A17" s="85">
        <v>10</v>
      </c>
      <c r="B17" s="86"/>
      <c r="C17" s="87"/>
      <c r="D17" s="86"/>
      <c r="E17" s="88"/>
      <c r="F17" s="86"/>
      <c r="G17" s="89"/>
      <c r="H17" s="89">
        <v>0</v>
      </c>
      <c r="I17" s="90">
        <v>0</v>
      </c>
      <c r="J17" s="93"/>
      <c r="K17" s="92"/>
    </row>
    <row r="18" spans="1:11" s="84" customFormat="1" ht="22.5">
      <c r="A18" s="85">
        <v>11</v>
      </c>
      <c r="B18" s="86"/>
      <c r="C18" s="87"/>
      <c r="D18" s="86"/>
      <c r="E18" s="88"/>
      <c r="F18" s="86"/>
      <c r="G18" s="89"/>
      <c r="H18" s="89">
        <v>0</v>
      </c>
      <c r="I18" s="90">
        <v>0</v>
      </c>
      <c r="J18" s="91"/>
      <c r="K18" s="92"/>
    </row>
    <row r="19" spans="1:11" s="84" customFormat="1" ht="22.5">
      <c r="A19" s="85">
        <v>12</v>
      </c>
      <c r="B19" s="86"/>
      <c r="C19" s="87"/>
      <c r="D19" s="86"/>
      <c r="E19" s="88"/>
      <c r="F19" s="86"/>
      <c r="G19" s="89"/>
      <c r="H19" s="89">
        <v>0</v>
      </c>
      <c r="I19" s="90">
        <v>0</v>
      </c>
      <c r="J19" s="93"/>
      <c r="K19" s="92"/>
    </row>
    <row r="20" spans="1:11" s="84" customFormat="1" ht="22.5">
      <c r="A20" s="85">
        <v>13</v>
      </c>
      <c r="B20" s="86"/>
      <c r="C20" s="87"/>
      <c r="D20" s="86"/>
      <c r="E20" s="88"/>
      <c r="F20" s="86"/>
      <c r="G20" s="89"/>
      <c r="H20" s="89">
        <v>0</v>
      </c>
      <c r="I20" s="90">
        <v>0</v>
      </c>
      <c r="J20" s="93"/>
      <c r="K20" s="92"/>
    </row>
    <row r="21" spans="1:11" s="84" customFormat="1" ht="22.5">
      <c r="A21" s="85">
        <v>14</v>
      </c>
      <c r="B21" s="86"/>
      <c r="C21" s="87"/>
      <c r="D21" s="86"/>
      <c r="E21" s="88"/>
      <c r="F21" s="86"/>
      <c r="G21" s="89"/>
      <c r="H21" s="89">
        <v>0</v>
      </c>
      <c r="I21" s="90">
        <v>0</v>
      </c>
      <c r="J21" s="91"/>
      <c r="K21" s="92"/>
    </row>
    <row r="22" spans="1:11" s="84" customFormat="1" ht="22.5">
      <c r="A22" s="85">
        <v>15</v>
      </c>
      <c r="B22" s="86"/>
      <c r="C22" s="87"/>
      <c r="D22" s="86"/>
      <c r="E22" s="88"/>
      <c r="F22" s="86"/>
      <c r="G22" s="89"/>
      <c r="H22" s="89">
        <v>0</v>
      </c>
      <c r="I22" s="90">
        <v>0</v>
      </c>
      <c r="J22" s="93"/>
      <c r="K22" s="92"/>
    </row>
    <row r="23" spans="1:11" s="84" customFormat="1" ht="22.5">
      <c r="A23" s="85">
        <v>16</v>
      </c>
      <c r="B23" s="86"/>
      <c r="C23" s="87"/>
      <c r="D23" s="86"/>
      <c r="E23" s="88"/>
      <c r="F23" s="86"/>
      <c r="G23" s="89"/>
      <c r="H23" s="89">
        <v>0</v>
      </c>
      <c r="I23" s="90">
        <v>0</v>
      </c>
      <c r="J23" s="93"/>
      <c r="K23" s="92"/>
    </row>
    <row r="24" spans="1:11" s="84" customFormat="1" ht="22.5">
      <c r="A24" s="85">
        <v>17</v>
      </c>
      <c r="B24" s="86"/>
      <c r="C24" s="87"/>
      <c r="D24" s="86"/>
      <c r="E24" s="88"/>
      <c r="F24" s="86"/>
      <c r="G24" s="89"/>
      <c r="H24" s="89">
        <v>0</v>
      </c>
      <c r="I24" s="90">
        <v>0</v>
      </c>
      <c r="J24" s="91"/>
      <c r="K24" s="92"/>
    </row>
    <row r="25" spans="1:11" s="84" customFormat="1" ht="22.5">
      <c r="A25" s="85">
        <v>18</v>
      </c>
      <c r="B25" s="86"/>
      <c r="C25" s="87"/>
      <c r="D25" s="86"/>
      <c r="E25" s="88"/>
      <c r="F25" s="86"/>
      <c r="G25" s="89"/>
      <c r="H25" s="89">
        <v>0</v>
      </c>
      <c r="I25" s="90">
        <v>0</v>
      </c>
      <c r="J25" s="93"/>
      <c r="K25" s="92"/>
    </row>
    <row r="26" spans="1:11" s="84" customFormat="1" ht="22.5">
      <c r="A26" s="85">
        <v>19</v>
      </c>
      <c r="B26" s="86"/>
      <c r="C26" s="87"/>
      <c r="D26" s="86"/>
      <c r="E26" s="88"/>
      <c r="F26" s="86"/>
      <c r="G26" s="89"/>
      <c r="H26" s="89">
        <v>0</v>
      </c>
      <c r="I26" s="90">
        <v>0</v>
      </c>
      <c r="J26" s="93"/>
      <c r="K26" s="92"/>
    </row>
    <row r="27" spans="1:11" s="84" customFormat="1" ht="22.5">
      <c r="A27" s="85">
        <v>20</v>
      </c>
      <c r="B27" s="86"/>
      <c r="C27" s="87"/>
      <c r="D27" s="86"/>
      <c r="E27" s="88"/>
      <c r="F27" s="86"/>
      <c r="G27" s="89"/>
      <c r="H27" s="89">
        <v>0</v>
      </c>
      <c r="I27" s="90">
        <v>0</v>
      </c>
      <c r="J27" s="91"/>
      <c r="K27" s="92"/>
    </row>
    <row r="28" spans="1:11" s="84" customFormat="1" ht="22.5">
      <c r="A28" s="85">
        <v>21</v>
      </c>
      <c r="B28" s="86"/>
      <c r="C28" s="87"/>
      <c r="D28" s="86"/>
      <c r="E28" s="88"/>
      <c r="F28" s="86"/>
      <c r="G28" s="89"/>
      <c r="H28" s="89">
        <v>0</v>
      </c>
      <c r="I28" s="90">
        <v>0</v>
      </c>
      <c r="J28" s="93"/>
      <c r="K28" s="92"/>
    </row>
    <row r="29" spans="1:11" s="84" customFormat="1" ht="22.5">
      <c r="A29" s="85">
        <v>22</v>
      </c>
      <c r="B29" s="86"/>
      <c r="C29" s="87"/>
      <c r="D29" s="86"/>
      <c r="E29" s="88"/>
      <c r="F29" s="86"/>
      <c r="G29" s="89"/>
      <c r="H29" s="89">
        <v>0</v>
      </c>
      <c r="I29" s="90">
        <v>0</v>
      </c>
      <c r="J29" s="93"/>
      <c r="K29" s="92"/>
    </row>
    <row r="30" spans="1:11" s="84" customFormat="1" ht="22.5">
      <c r="A30" s="85">
        <v>23</v>
      </c>
      <c r="B30" s="86"/>
      <c r="C30" s="87"/>
      <c r="D30" s="86"/>
      <c r="E30" s="88"/>
      <c r="F30" s="86"/>
      <c r="G30" s="89"/>
      <c r="H30" s="89">
        <v>0</v>
      </c>
      <c r="I30" s="90">
        <v>0</v>
      </c>
      <c r="J30" s="91"/>
      <c r="K30" s="92"/>
    </row>
    <row r="31" spans="1:11" s="84" customFormat="1" ht="22.5">
      <c r="A31" s="94">
        <v>24</v>
      </c>
      <c r="B31" s="95"/>
      <c r="C31" s="96"/>
      <c r="D31" s="95"/>
      <c r="E31" s="97"/>
      <c r="F31" s="95"/>
      <c r="G31" s="98"/>
      <c r="H31" s="98">
        <v>0</v>
      </c>
      <c r="I31" s="99">
        <v>0</v>
      </c>
      <c r="J31" s="100"/>
      <c r="K31" s="101"/>
    </row>
    <row r="32" spans="1:11" s="68" customFormat="1" ht="13.5" customHeight="1">
      <c r="A32" s="102"/>
      <c r="B32" s="103"/>
      <c r="C32" s="104"/>
      <c r="D32" s="103"/>
      <c r="E32" s="105"/>
      <c r="F32" s="103"/>
      <c r="G32" s="103"/>
      <c r="H32" s="106"/>
      <c r="I32" s="107"/>
      <c r="J32" s="108"/>
      <c r="K32" s="108"/>
    </row>
    <row r="34" spans="1:11" s="6" customFormat="1" ht="18">
      <c r="A34" s="109" t="s">
        <v>34</v>
      </c>
      <c r="B34" s="109"/>
      <c r="C34" s="109" t="s">
        <v>35</v>
      </c>
      <c r="D34" s="109"/>
      <c r="E34" s="109" t="s">
        <v>36</v>
      </c>
      <c r="G34" s="109"/>
      <c r="J34" s="109"/>
      <c r="K34" s="109"/>
    </row>
    <row r="35" spans="2:11" ht="13.5">
      <c r="B35" s="55"/>
      <c r="D35" s="55"/>
      <c r="J35" s="55"/>
      <c r="K35" s="55"/>
    </row>
    <row r="36" spans="1:11" ht="18">
      <c r="A36" s="109"/>
      <c r="J36" s="55"/>
      <c r="K36" s="55"/>
    </row>
  </sheetData>
  <sheetProtection selectLockedCells="1" selectUnlockedCells="1"/>
  <mergeCells count="7">
    <mergeCell ref="A1:K1"/>
    <mergeCell ref="A2:K2"/>
    <mergeCell ref="A3:K3"/>
    <mergeCell ref="B6:B7"/>
    <mergeCell ref="D6:D7"/>
    <mergeCell ref="E6:H6"/>
    <mergeCell ref="J6:K6"/>
  </mergeCells>
  <printOptions/>
  <pageMargins left="0.7875" right="0.39375" top="0.7875" bottom="0.39375" header="0.5118055555555555" footer="0.5118055555555555"/>
  <pageSetup horizontalDpi="300" verticalDpi="300" orientation="portrait" paperSize="9" scale="1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Ришат Исраилов</cp:lastModifiedBy>
  <cp:lastPrinted>2009-02-15T06:03:28Z</cp:lastPrinted>
  <dcterms:created xsi:type="dcterms:W3CDTF">2001-12-22T06:17:33Z</dcterms:created>
  <dcterms:modified xsi:type="dcterms:W3CDTF">2009-02-17T03:49:09Z</dcterms:modified>
  <cp:category/>
  <cp:version/>
  <cp:contentType/>
  <cp:contentStatus/>
  <cp:revision>1</cp:revision>
</cp:coreProperties>
</file>